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tables/table18.xml" ContentType="application/vnd.openxmlformats-officedocument.spreadsheetml.table+xml"/>
  <Override PartName="/xl/tables/table3.xml" ContentType="application/vnd.openxmlformats-officedocument.spreadsheetml.table+xml"/>
  <Override PartName="/xl/tables/table23.xml" ContentType="application/vnd.openxmlformats-officedocument.spreadsheetml.table+xml"/>
  <Override PartName="/xl/tables/table6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7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1.xml" ContentType="application/vnd.openxmlformats-officedocument.spreadsheetml.table+xml"/>
  <Override PartName="/xl/tables/table13.xml" ContentType="application/vnd.openxmlformats-officedocument.spreadsheetml.table+xml"/>
  <Override PartName="/xl/tables/table19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20.xml" ContentType="application/vnd.openxmlformats-officedocument.spreadsheetml.table+xml"/>
  <Override PartName="/xl/tables/table25.xml" ContentType="application/vnd.openxmlformats-officedocument.spreadsheetml.table+xml"/>
  <Override PartName="/xl/tables/table17.xml" ContentType="application/vnd.openxmlformats-officedocument.spreadsheetml.table+xml"/>
  <Override PartName="/xl/tables/table11.xml" ContentType="application/vnd.openxmlformats-officedocument.spreadsheetml.table+xml"/>
  <Override PartName="/xl/tables/table27.xml" ContentType="application/vnd.openxmlformats-officedocument.spreadsheetml.table+xml"/>
  <Override PartName="/xl/tables/table2.xml" ContentType="application/vnd.openxmlformats-officedocument.spreadsheetml.table+xml"/>
  <Override PartName="/xl/tables/table26.xml" ContentType="application/vnd.openxmlformats-officedocument.spreadsheetml.table+xml"/>
  <Override PartName="/xl/tables/table58.xml" ContentType="application/vnd.openxmlformats-officedocument.spreadsheetml.table+xml"/>
  <Override PartName="/xl/tables/table34.xml" ContentType="application/vnd.openxmlformats-officedocument.spreadsheetml.table+xml"/>
  <Override PartName="/xl/tables/table50.xml" ContentType="application/vnd.openxmlformats-officedocument.spreadsheetml.table+xml"/>
  <Override PartName="/xl/tables/table54.xml" ContentType="application/vnd.openxmlformats-officedocument.spreadsheetml.table+xml"/>
  <Override PartName="/xl/tables/table48.xml" ContentType="application/vnd.openxmlformats-officedocument.spreadsheetml.table+xml"/>
  <Override PartName="/xl/tables/table56.xml" ContentType="application/vnd.openxmlformats-officedocument.spreadsheetml.table+xml"/>
  <Override PartName="/xl/tables/table41.xml" ContentType="application/vnd.openxmlformats-officedocument.spreadsheetml.table+xml"/>
  <Override PartName="/xl/tables/table38.xml" ContentType="application/vnd.openxmlformats-officedocument.spreadsheetml.table+xml"/>
  <Override PartName="/xl/tables/table37.xml" ContentType="application/vnd.openxmlformats-officedocument.spreadsheetml.table+xml"/>
  <Override PartName="/xl/tables/table55.xml" ContentType="application/vnd.openxmlformats-officedocument.spreadsheetml.table+xml"/>
  <Override PartName="/xl/tables/table32.xml" ContentType="application/vnd.openxmlformats-officedocument.spreadsheetml.table+xml"/>
  <Override PartName="/xl/tables/table51.xml" ContentType="application/vnd.openxmlformats-officedocument.spreadsheetml.table+xml"/>
  <Override PartName="/xl/tables/table57.xml" ContentType="application/vnd.openxmlformats-officedocument.spreadsheetml.table+xml"/>
  <Override PartName="/xl/tables/table44.xml" ContentType="application/vnd.openxmlformats-officedocument.spreadsheetml.table+xml"/>
  <Override PartName="/xl/tables/table40.xml" ContentType="application/vnd.openxmlformats-officedocument.spreadsheetml.table+xml"/>
  <Override PartName="/xl/tables/table30.xml" ContentType="application/vnd.openxmlformats-officedocument.spreadsheetml.table+xml"/>
  <Override PartName="/xl/tables/table36.xml" ContentType="application/vnd.openxmlformats-officedocument.spreadsheetml.table+xml"/>
  <Override PartName="/xl/tables/table53.xml" ContentType="application/vnd.openxmlformats-officedocument.spreadsheetml.table+xml"/>
  <Override PartName="/xl/tables/table35.xml" ContentType="application/vnd.openxmlformats-officedocument.spreadsheetml.table+xml"/>
  <Override PartName="/xl/tables/table33.xml" ContentType="application/vnd.openxmlformats-officedocument.spreadsheetml.table+xml"/>
  <Override PartName="/xl/tables/table31.xml" ContentType="application/vnd.openxmlformats-officedocument.spreadsheetml.table+xml"/>
  <Override PartName="/xl/tables/table43.xml" ContentType="application/vnd.openxmlformats-officedocument.spreadsheetml.table+xml"/>
  <Override PartName="/xl/tables/table46.xml" ContentType="application/vnd.openxmlformats-officedocument.spreadsheetml.table+xml"/>
  <Override PartName="/xl/tables/table52.xml" ContentType="application/vnd.openxmlformats-officedocument.spreadsheetml.table+xml"/>
  <Override PartName="/xl/tables/table39.xml" ContentType="application/vnd.openxmlformats-officedocument.spreadsheetml.table+xml"/>
  <Override PartName="/xl/tables/table47.xml" ContentType="application/vnd.openxmlformats-officedocument.spreadsheetml.table+xml"/>
  <Override PartName="/xl/tables/table45.xml" ContentType="application/vnd.openxmlformats-officedocument.spreadsheetml.table+xml"/>
  <Override PartName="/xl/tables/table49.xml" ContentType="application/vnd.openxmlformats-officedocument.spreadsheetml.table+xml"/>
  <Override PartName="/xl/tables/table42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155" windowHeight="7755" tabRatio="834" activeTab="1"/>
  </bookViews>
  <sheets>
    <sheet name="турнир" sheetId="1" r:id="rId1"/>
    <sheet name="категории док" sheetId="2" r:id="rId2"/>
    <sheet name="категории" sheetId="3" r:id="rId3"/>
    <sheet name="2004-2006 г.р. 34 " sheetId="4" r:id="rId4"/>
    <sheet name="04-06 37 " sheetId="5" r:id="rId5"/>
    <sheet name="04-06 41 " sheetId="6" r:id="rId6"/>
    <sheet name="04-06 до 45" sheetId="7" r:id="rId7"/>
    <sheet name="04-06 50" sheetId="8" r:id="rId8"/>
    <sheet name="04-06 55" sheetId="9" r:id="rId9"/>
    <sheet name="04-06 до60 " sheetId="10" r:id="rId10"/>
    <sheet name="04-06 до 66" sheetId="11" r:id="rId11"/>
    <sheet name="01-03 до 45" sheetId="12" r:id="rId12"/>
    <sheet name="2001-03 до 60" sheetId="13" r:id="rId13"/>
    <sheet name="2001-2003 до66" sheetId="14" r:id="rId14"/>
    <sheet name="2001-03 до 73" sheetId="15" r:id="rId15"/>
    <sheet name="01-03 до 57 дев" sheetId="16" r:id="rId16"/>
    <sheet name="01-03 до 48 дев" sheetId="17" r:id="rId17"/>
    <sheet name="07-08 до 25" sheetId="18" r:id="rId18"/>
    <sheet name="2007-2008 до 28" sheetId="19" r:id="rId19"/>
    <sheet name="2007-2008 до 32" sheetId="20" r:id="rId20"/>
    <sheet name="2007-2008 36" sheetId="21" r:id="rId21"/>
    <sheet name="2007-2008 до40" sheetId="22" r:id="rId22"/>
    <sheet name="2007-2008 св40" sheetId="23" r:id="rId23"/>
    <sheet name="2007-08 до 28 дев" sheetId="24" r:id="rId24"/>
    <sheet name="2007-08 до 32 дев" sheetId="25" r:id="rId25"/>
    <sheet name="09-10 св 30" sheetId="26" r:id="rId26"/>
    <sheet name="09-10 до 30 неваз" sheetId="27" r:id="rId27"/>
  </sheets>
  <externalReferences>
    <externalReference r:id="rId30"/>
  </externalReferences>
  <definedNames>
    <definedName name="_xlnm.Print_Area" localSheetId="11">'01-03 до 45'!$B$8:$M$38</definedName>
    <definedName name="_xlnm.Print_Area" localSheetId="16">'01-03 до 48 дев'!$B$8:$M$38</definedName>
    <definedName name="_xlnm.Print_Area" localSheetId="15">'01-03 до 57 дев'!$B$8:$M$38</definedName>
    <definedName name="_xlnm.Print_Area" localSheetId="4">'04-06 37 '!$B$1:$M$36</definedName>
    <definedName name="_xlnm.Print_Area" localSheetId="5">'04-06 41 '!$A$11:$AG$40</definedName>
    <definedName name="_xlnm.Print_Area" localSheetId="7">'04-06 50'!$B$8:$M$38</definedName>
    <definedName name="_xlnm.Print_Area" localSheetId="8">'04-06 55'!$B$8:$M$38</definedName>
    <definedName name="_xlnm.Print_Area" localSheetId="6">'04-06 до 45'!$B$8:$M$38</definedName>
    <definedName name="_xlnm.Print_Area" localSheetId="10">'04-06 до 66'!$B$8:$M$38</definedName>
    <definedName name="_xlnm.Print_Area" localSheetId="9">'04-06 до60 '!$B$8:$M$38</definedName>
    <definedName name="_xlnm.Print_Area" localSheetId="17">'07-08 до 25'!$B$8:$M$38</definedName>
    <definedName name="_xlnm.Print_Area" localSheetId="26">'09-10 до 30 неваз'!$B$8:$M$38</definedName>
    <definedName name="_xlnm.Print_Area" localSheetId="25">'09-10 св 30'!$B$8:$M$38</definedName>
    <definedName name="_xlnm.Print_Area" localSheetId="12">'2001-03 до 60'!$B$8:$M$39</definedName>
    <definedName name="_xlnm.Print_Area" localSheetId="14">'2001-03 до 73'!$B$8:$M$40</definedName>
    <definedName name="_xlnm.Print_Area" localSheetId="13">'2001-2003 до66'!$B$8:$M$38</definedName>
    <definedName name="_xlnm.Print_Area" localSheetId="3">'2004-2006 г.р. 34 '!$B$8:$M$38</definedName>
    <definedName name="_xlnm.Print_Area" localSheetId="23">'2007-08 до 28 дев'!$B$8:$M$38</definedName>
    <definedName name="_xlnm.Print_Area" localSheetId="24">'2007-08 до 32 дев'!$B$8:$M$38</definedName>
    <definedName name="_xlnm.Print_Area" localSheetId="20">'2007-2008 36'!$A$11:$AG$40</definedName>
    <definedName name="_xlnm.Print_Area" localSheetId="18">'2007-2008 до 28'!$A$11:$AG$40</definedName>
    <definedName name="_xlnm.Print_Area" localSheetId="19">'2007-2008 до 32'!$A$11:$AG$40</definedName>
    <definedName name="_xlnm.Print_Area" localSheetId="21">'2007-2008 до40'!$B$8:$M$38</definedName>
    <definedName name="_xlnm.Print_Area" localSheetId="22">'2007-2008 св40'!$B$8:$M$38</definedName>
  </definedNames>
  <calcPr fullCalcOnLoad="1"/>
</workbook>
</file>

<file path=xl/sharedStrings.xml><?xml version="1.0" encoding="utf-8"?>
<sst xmlns="http://schemas.openxmlformats.org/spreadsheetml/2006/main" count="3894" uniqueCount="377">
  <si>
    <t>Протокол соревнований</t>
  </si>
  <si>
    <t>Вологда</t>
  </si>
  <si>
    <t>Сокол</t>
  </si>
  <si>
    <t>1.</t>
  </si>
  <si>
    <t>2.</t>
  </si>
  <si>
    <t>Главный судья соревнований:</t>
  </si>
  <si>
    <t>Вольхин Н.А.</t>
  </si>
  <si>
    <t>3.</t>
  </si>
  <si>
    <t>Главный секретарь:</t>
  </si>
  <si>
    <t>№</t>
  </si>
  <si>
    <t>ФИО</t>
  </si>
  <si>
    <t>Команда</t>
  </si>
  <si>
    <t>Побед</t>
  </si>
  <si>
    <t>Очки</t>
  </si>
  <si>
    <t>Место</t>
  </si>
  <si>
    <t>Призеры:</t>
  </si>
  <si>
    <t>Главный секретарь</t>
  </si>
  <si>
    <t>Club</t>
  </si>
  <si>
    <t>Victory</t>
  </si>
  <si>
    <t>UB</t>
  </si>
  <si>
    <t>Place</t>
  </si>
  <si>
    <t>Event :</t>
  </si>
  <si>
    <t>Combinations</t>
  </si>
  <si>
    <t>Категория</t>
  </si>
  <si>
    <t>1-2</t>
  </si>
  <si>
    <t>1-3</t>
  </si>
  <si>
    <t>A1</t>
  </si>
  <si>
    <t>3-4</t>
  </si>
  <si>
    <t>2-4</t>
  </si>
  <si>
    <t>2-3</t>
  </si>
  <si>
    <t>1-4</t>
  </si>
  <si>
    <t>B2</t>
  </si>
  <si>
    <t>B1</t>
  </si>
  <si>
    <t>A2</t>
  </si>
  <si>
    <t xml:space="preserve">Главный судья соревнований </t>
  </si>
  <si>
    <t>Турнир:</t>
  </si>
  <si>
    <t>Фио</t>
  </si>
  <si>
    <t>год рождения</t>
  </si>
  <si>
    <t>вес</t>
  </si>
  <si>
    <t>Город</t>
  </si>
  <si>
    <t>Тренер</t>
  </si>
  <si>
    <t>Категория:</t>
  </si>
  <si>
    <t>Кириллов</t>
  </si>
  <si>
    <t>Череповец</t>
  </si>
  <si>
    <t>Категории:</t>
  </si>
  <si>
    <t>Фамилия Имя</t>
  </si>
  <si>
    <t>Кузьмин Александр</t>
  </si>
  <si>
    <t>Бревнов Дмитрий</t>
  </si>
  <si>
    <t>II</t>
  </si>
  <si>
    <t>I</t>
  </si>
  <si>
    <t>III</t>
  </si>
  <si>
    <t>Ярославцев Дмитрий</t>
  </si>
  <si>
    <t>Мокичев Максим</t>
  </si>
  <si>
    <t>Name, First name</t>
  </si>
  <si>
    <t>Горюнов Федор</t>
  </si>
  <si>
    <t>Марков Константин</t>
  </si>
  <si>
    <t>5.</t>
  </si>
  <si>
    <t>Потоцкий Денис</t>
  </si>
  <si>
    <t>Котов Георгий</t>
  </si>
  <si>
    <t>Андреев Максим</t>
  </si>
  <si>
    <t>Городишенин Матвей</t>
  </si>
  <si>
    <t>Ковалев Илья</t>
  </si>
  <si>
    <t>Лесихин Евгений</t>
  </si>
  <si>
    <t>Ляпкина Анна</t>
  </si>
  <si>
    <t>Шевнин Никита</t>
  </si>
  <si>
    <t>Маркова Светлана</t>
  </si>
  <si>
    <t>Меньшаков Семен</t>
  </si>
  <si>
    <t>Соколова Анна</t>
  </si>
  <si>
    <t>Борисов Артем</t>
  </si>
  <si>
    <t>Жукова Влада</t>
  </si>
  <si>
    <t>Патракова Марина</t>
  </si>
  <si>
    <t>Сеничев Владислав</t>
  </si>
  <si>
    <t xml:space="preserve">          мальчики</t>
  </si>
  <si>
    <t>группа А</t>
  </si>
  <si>
    <t>группа Б</t>
  </si>
  <si>
    <t>утешительные бои</t>
  </si>
  <si>
    <t xml:space="preserve">        Главный судья соревнований </t>
  </si>
  <si>
    <t>Борисов Олег</t>
  </si>
  <si>
    <t>Головкин Д.В.</t>
  </si>
  <si>
    <t>Лазарев Алексей</t>
  </si>
  <si>
    <t>Климов Дмитрий</t>
  </si>
  <si>
    <t>Бурцева Елизавета</t>
  </si>
  <si>
    <t>Рябчук Максим</t>
  </si>
  <si>
    <t>Рахимов Роман</t>
  </si>
  <si>
    <t>Фунтиков Роман</t>
  </si>
  <si>
    <t>Петросян Арам</t>
  </si>
  <si>
    <t>Поздеев Данил</t>
  </si>
  <si>
    <t>Лысакова Анастасия</t>
  </si>
  <si>
    <t>Степина Юлия</t>
  </si>
  <si>
    <t>не-ваза</t>
  </si>
  <si>
    <t>IIII</t>
  </si>
  <si>
    <t>Кирикова Ангелина</t>
  </si>
  <si>
    <t>Братанова Александра</t>
  </si>
  <si>
    <t>Мелина Елена</t>
  </si>
  <si>
    <t>Самагин Матвей</t>
  </si>
  <si>
    <t>Сайкин Владислав</t>
  </si>
  <si>
    <t>Тайсемизов М.В.</t>
  </si>
  <si>
    <t>Разгуляев Илья</t>
  </si>
  <si>
    <t>Ужегова Полина</t>
  </si>
  <si>
    <t xml:space="preserve">               2008-2007 г.р. до 25 кг.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</si>
  <si>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</si>
  <si>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Бочкарев Г.В.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</si>
  <si>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</si>
  <si>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</si>
  <si>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</si>
  <si>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</si>
  <si>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</si>
  <si>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</si>
  <si>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</si>
  <si>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Горбунов Матвей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</si>
  <si>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</si>
  <si>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</si>
  <si>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</si>
  <si>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 </t>
    </r>
  </si>
  <si>
    <t>Разряд</t>
  </si>
  <si>
    <t>ф/н</t>
  </si>
  <si>
    <t>ф</t>
  </si>
  <si>
    <t xml:space="preserve">               2008-2007 г.р. до 28 кг.</t>
  </si>
  <si>
    <t>Лобанов Станислав</t>
  </si>
  <si>
    <t>Новиков Денис</t>
  </si>
  <si>
    <t xml:space="preserve">               2008-2007 г.р. до 32 кг.</t>
  </si>
  <si>
    <t>Шункин Александр</t>
  </si>
  <si>
    <t>Вытегра</t>
  </si>
  <si>
    <t>Кузнецов Евгений</t>
  </si>
  <si>
    <t>Орлов Ярослав</t>
  </si>
  <si>
    <t>Ахмедов Башир</t>
  </si>
  <si>
    <t>Ахмедов Мансур</t>
  </si>
  <si>
    <t xml:space="preserve">               2008-2007 г.р. до 36 кг.</t>
  </si>
  <si>
    <t>Чудинов Глеб</t>
  </si>
  <si>
    <t>Хамиков Егор</t>
  </si>
  <si>
    <t xml:space="preserve">               2008-2007 г.р. до 40 кг.</t>
  </si>
  <si>
    <t>Тотьма</t>
  </si>
  <si>
    <t>Ерыкалов А.М.</t>
  </si>
  <si>
    <t>Евдокимов Ярослав</t>
  </si>
  <si>
    <t>Коршунов Артем</t>
  </si>
  <si>
    <t>Оганесян Тигран</t>
  </si>
  <si>
    <t xml:space="preserve">               2008-2007 г.р. св 40 кг.</t>
  </si>
  <si>
    <t>Мясков Максим</t>
  </si>
  <si>
    <t>Дракунов Д.В.</t>
  </si>
  <si>
    <t>Белова Дарья</t>
  </si>
  <si>
    <t>св 30</t>
  </si>
  <si>
    <t>Федотова Виктория</t>
  </si>
  <si>
    <t xml:space="preserve">               2004-2006 г.р. Девочки</t>
  </si>
  <si>
    <t>Рожина Виктория</t>
  </si>
  <si>
    <t>Михайлова Дина</t>
  </si>
  <si>
    <t>Сорокина Анастасия</t>
  </si>
  <si>
    <t>Березин А.А.</t>
  </si>
  <si>
    <t>Тигачина Виола</t>
  </si>
  <si>
    <t xml:space="preserve">               2004-2006 г.р. До 37</t>
  </si>
  <si>
    <t>Братанов Алексей</t>
  </si>
  <si>
    <t>Воробьев Александр</t>
  </si>
  <si>
    <t>Кудряшов Алексей</t>
  </si>
  <si>
    <t>Оганесян Роберт</t>
  </si>
  <si>
    <t>Смирнов Арсений</t>
  </si>
  <si>
    <t>Яковлев Иван</t>
  </si>
  <si>
    <t>Кузьмин А.А.</t>
  </si>
  <si>
    <t>Кувалдин Алексей</t>
  </si>
  <si>
    <t xml:space="preserve">               2004-2006 г.р. До 41</t>
  </si>
  <si>
    <t xml:space="preserve">               2004-2006 г.р. До 45</t>
  </si>
  <si>
    <t>Буев Никита</t>
  </si>
  <si>
    <t>Лавров Богдан</t>
  </si>
  <si>
    <t>Пугачев Артем</t>
  </si>
  <si>
    <t>Кротов Денис</t>
  </si>
  <si>
    <t>Пауничев Руслан</t>
  </si>
  <si>
    <t>Фертюнин Глеб</t>
  </si>
  <si>
    <t>Сидоров Егор</t>
  </si>
  <si>
    <t>Гамаюнов Владислав</t>
  </si>
  <si>
    <t>Басков Е.В.</t>
  </si>
  <si>
    <t>Нифантьев Егор</t>
  </si>
  <si>
    <t>Радионов Глеб</t>
  </si>
  <si>
    <t>н</t>
  </si>
  <si>
    <t>Радионов Григорий</t>
  </si>
  <si>
    <t>Сосипатров Константин</t>
  </si>
  <si>
    <t xml:space="preserve">               2004-2006 г.р. До 50</t>
  </si>
  <si>
    <t xml:space="preserve">               2004-2006 г.р. До 55</t>
  </si>
  <si>
    <t>Ерыкалов Матвей</t>
  </si>
  <si>
    <t xml:space="preserve">               2004-2006 г.р. До 60</t>
  </si>
  <si>
    <t xml:space="preserve">               2004-2006 г.р. Св.66</t>
  </si>
  <si>
    <t>Агафонов Максим</t>
  </si>
  <si>
    <t>Журавлев Максим</t>
  </si>
  <si>
    <t xml:space="preserve">               2004-2006 г.р. До 66</t>
  </si>
  <si>
    <t>Стародубова Марина</t>
  </si>
  <si>
    <t xml:space="preserve">               2001-2003 до 60</t>
  </si>
  <si>
    <t xml:space="preserve">               2001-2003 до 66</t>
  </si>
  <si>
    <t>до 60</t>
  </si>
  <si>
    <t>Громов Егор</t>
  </si>
  <si>
    <t>до 73</t>
  </si>
  <si>
    <t>Underdog team</t>
  </si>
  <si>
    <t>Секанов Максим</t>
  </si>
  <si>
    <t xml:space="preserve">               2009-2010 до 23</t>
  </si>
  <si>
    <t xml:space="preserve">               2009-2010 до 26</t>
  </si>
  <si>
    <t>Епихов Игнат</t>
  </si>
  <si>
    <t>Терин Егор</t>
  </si>
  <si>
    <t xml:space="preserve">               2009-2010 до 30</t>
  </si>
  <si>
    <t xml:space="preserve">               2009-2010 св. 30</t>
  </si>
  <si>
    <t>Мамонов Ярослав</t>
  </si>
  <si>
    <t>Тысячев Кирилл</t>
  </si>
  <si>
    <t>Коробов Егор</t>
  </si>
  <si>
    <t>Рыженков Андрей</t>
  </si>
  <si>
    <t>Попов Максим</t>
  </si>
  <si>
    <t>Художилов Даниил</t>
  </si>
  <si>
    <t>Логозина Екатерина</t>
  </si>
  <si>
    <t>Кудрин Никита</t>
  </si>
  <si>
    <t>Архангельск</t>
  </si>
  <si>
    <t xml:space="preserve">          2004-2006 г.р   до 37 кг. Не-ваза</t>
  </si>
  <si>
    <t>Поздеев Дмитрий</t>
  </si>
  <si>
    <t>Ломков Артём</t>
  </si>
  <si>
    <t xml:space="preserve">               2007-2008 г.р. свыше  40 кг.</t>
  </si>
  <si>
    <t>Малетин Вячеслав</t>
  </si>
  <si>
    <t>Глазунова Милена</t>
  </si>
  <si>
    <t>Головко Дана</t>
  </si>
  <si>
    <t>Можейко Владимир</t>
  </si>
  <si>
    <t>Долгушов Иван</t>
  </si>
  <si>
    <t>2007-2008 г.р. до 36 кг. Не-ваза</t>
  </si>
  <si>
    <t xml:space="preserve">               2004-2006 г.р. До 55 кг. Не-ваза</t>
  </si>
  <si>
    <t xml:space="preserve">               2004-2006 г.р. До 45 кг.не-ваза</t>
  </si>
  <si>
    <t>2004-2006 г.р. до 41 кг. Не-ваза</t>
  </si>
  <si>
    <t>Степин Савелий</t>
  </si>
  <si>
    <t>Степин Артем</t>
  </si>
  <si>
    <t>Вруцкий Александр</t>
  </si>
  <si>
    <t>Ветчинников Даниил</t>
  </si>
  <si>
    <t>Миранков Владимир</t>
  </si>
  <si>
    <t>Долгушов Артем</t>
  </si>
  <si>
    <t>Барабошкина Оксана</t>
  </si>
  <si>
    <t>Бодунов Всеволод</t>
  </si>
  <si>
    <t>Корытов Андрей</t>
  </si>
  <si>
    <t>Прынцев Даниил</t>
  </si>
  <si>
    <t>Бахорин Матвей</t>
  </si>
  <si>
    <t>Корытов Виктор</t>
  </si>
  <si>
    <t>Котомин Тимур</t>
  </si>
  <si>
    <t>Малышев Дмитрий</t>
  </si>
  <si>
    <t>Юнаковский Ярослав</t>
  </si>
  <si>
    <t>Малыгин Владислав</t>
  </si>
  <si>
    <t>Жгун Андрей</t>
  </si>
  <si>
    <t>до 32</t>
  </si>
  <si>
    <t>Пугачев Тимур</t>
  </si>
  <si>
    <t>Шатунов Арсений</t>
  </si>
  <si>
    <t>Романов Александр</t>
  </si>
  <si>
    <t>Локтев Даниил</t>
  </si>
  <si>
    <t>Логиновский Михаил</t>
  </si>
  <si>
    <t>Вологда, БК "Армада"</t>
  </si>
  <si>
    <t>Конышев Н.А.</t>
  </si>
  <si>
    <t>Смирнов Никита</t>
  </si>
  <si>
    <t>Догадин Артем</t>
  </si>
  <si>
    <t>??</t>
  </si>
  <si>
    <t xml:space="preserve">               2001-2003 до 73 </t>
  </si>
  <si>
    <t xml:space="preserve">               2000 и старше </t>
  </si>
  <si>
    <t>Лапин Олег</t>
  </si>
  <si>
    <t>Барболин Дмитрий</t>
  </si>
  <si>
    <t>Конышев Н.А</t>
  </si>
  <si>
    <t>Бобров Николай</t>
  </si>
  <si>
    <t>Комяков Валентин</t>
  </si>
  <si>
    <t>Еранцев Михаил</t>
  </si>
  <si>
    <t>???</t>
  </si>
  <si>
    <t>Мошнин Александр</t>
  </si>
  <si>
    <t>Яковлев Даниил</t>
  </si>
  <si>
    <t>Нумберг Никита</t>
  </si>
  <si>
    <t>Александров Владислав</t>
  </si>
  <si>
    <t>Макаров Иван</t>
  </si>
  <si>
    <t>Коновалов Егор</t>
  </si>
  <si>
    <t>Гоголева Елена</t>
  </si>
  <si>
    <t>Мошнина Г.М.</t>
  </si>
  <si>
    <t>Журавлева Полина</t>
  </si>
  <si>
    <t>Екимов Кирилл</t>
  </si>
  <si>
    <t>Ионкин Михаил</t>
  </si>
  <si>
    <t>Бердников Егор</t>
  </si>
  <si>
    <t>Павлов Эмиль</t>
  </si>
  <si>
    <t>Аракчеев Егор</t>
  </si>
  <si>
    <t>Панин Тимур</t>
  </si>
  <si>
    <t>Соловьев Дмитрий</t>
  </si>
  <si>
    <t>Николаев Кирилл</t>
  </si>
  <si>
    <t>Шанаев Иван</t>
  </si>
  <si>
    <t xml:space="preserve">Вешняков Максим </t>
  </si>
  <si>
    <t>клуб Кузня</t>
  </si>
  <si>
    <t xml:space="preserve">Хабибуллаев Бобур </t>
  </si>
  <si>
    <t xml:space="preserve">Шарипов Азизбек </t>
  </si>
  <si>
    <t xml:space="preserve">Глебов Иван </t>
  </si>
  <si>
    <t xml:space="preserve">Старокожев Александр </t>
  </si>
  <si>
    <t xml:space="preserve">               2001-2003 до 45 и др</t>
  </si>
  <si>
    <t>Романюк Егор</t>
  </si>
  <si>
    <t>Богданов Артем</t>
  </si>
  <si>
    <t>Серова Елизавета</t>
  </si>
  <si>
    <t>Стафикопуло Андрей</t>
  </si>
  <si>
    <t>Емелин Игорь</t>
  </si>
  <si>
    <t>Захаров Владимир</t>
  </si>
  <si>
    <t>Поташов Никита</t>
  </si>
  <si>
    <t>Матвеев Кирилл</t>
  </si>
  <si>
    <t>Филичев Артем</t>
  </si>
  <si>
    <t>Бакрушев Степан</t>
  </si>
  <si>
    <t>Гагарин Лев</t>
  </si>
  <si>
    <t>Новожилова Ксения</t>
  </si>
  <si>
    <t>Тимошкина Виктория</t>
  </si>
  <si>
    <t>Макаров Кирилл</t>
  </si>
  <si>
    <t>Масленников Всеволод</t>
  </si>
  <si>
    <t>Панкратов Максим</t>
  </si>
  <si>
    <t>Наговицын Никита</t>
  </si>
  <si>
    <t>Непряхов Артем</t>
  </si>
  <si>
    <t>Соловьев Артем</t>
  </si>
  <si>
    <t>Ковылева Полина</t>
  </si>
  <si>
    <t>Головкин</t>
  </si>
  <si>
    <t>Филина Мария</t>
  </si>
  <si>
    <t>до 28</t>
  </si>
  <si>
    <t>Иванов Роман</t>
  </si>
  <si>
    <t>до 36</t>
  </si>
  <si>
    <t>Говоров Алексей</t>
  </si>
  <si>
    <t>Бурянин Максим</t>
  </si>
  <si>
    <t>Соловьев Даниил</t>
  </si>
  <si>
    <t>Безрукавый Максим</t>
  </si>
  <si>
    <t>Соловьев Евгений</t>
  </si>
  <si>
    <t>Гурьев Вадим</t>
  </si>
  <si>
    <t>Тирунов Ярослав</t>
  </si>
  <si>
    <t>Колосов Александр</t>
  </si>
  <si>
    <t>Гаврилов Степан</t>
  </si>
  <si>
    <t>Митрофанов Вадим</t>
  </si>
  <si>
    <t>Паняев Кирилл</t>
  </si>
  <si>
    <t>Селянкин Павел</t>
  </si>
  <si>
    <t>до 23</t>
  </si>
  <si>
    <t>Фигурина Екатерина</t>
  </si>
  <si>
    <t>до 57</t>
  </si>
  <si>
    <t>до 48</t>
  </si>
  <si>
    <t>Гаврилова Полина</t>
  </si>
  <si>
    <t>Акимов Виталий</t>
  </si>
  <si>
    <t>Комельков Иван</t>
  </si>
  <si>
    <t>Иванов Егор</t>
  </si>
  <si>
    <t>Романюк Артем</t>
  </si>
  <si>
    <t>Харламычев Никита</t>
  </si>
  <si>
    <t>Федоров Никита</t>
  </si>
  <si>
    <t>Парфенова Марина</t>
  </si>
  <si>
    <t>Чебуков Илья</t>
  </si>
  <si>
    <t>Шишкин Андрей</t>
  </si>
  <si>
    <t>Шихбалаев Хаджимурад</t>
  </si>
  <si>
    <t>Демидов Алексей</t>
  </si>
  <si>
    <t>Кабадеев Владислав</t>
  </si>
  <si>
    <t>Паршукова Екатерина</t>
  </si>
  <si>
    <t>Гавшев Даниил</t>
  </si>
  <si>
    <t xml:space="preserve">               2004-2006 г.р. До 34</t>
  </si>
  <si>
    <t>Канищев Дмитрий</t>
  </si>
  <si>
    <t>Степаненко Андрей</t>
  </si>
  <si>
    <t>Сергеев Сергей</t>
  </si>
  <si>
    <t>Столбец1</t>
  </si>
  <si>
    <t>Столбец2</t>
  </si>
  <si>
    <t xml:space="preserve">               2009-2010 девочкидо 20 кг</t>
  </si>
  <si>
    <t xml:space="preserve">               2009-2010 девочкидо 23 кг</t>
  </si>
  <si>
    <t xml:space="preserve">               2009-2010 девочкидо 26 кг</t>
  </si>
  <si>
    <t xml:space="preserve">               2009-2010 девочкидо 30 кг</t>
  </si>
  <si>
    <t xml:space="preserve">               2009-2010 девочки св 30</t>
  </si>
  <si>
    <t xml:space="preserve">               2001-2003 до 48</t>
  </si>
  <si>
    <t xml:space="preserve">               2001 девочки до 57</t>
  </si>
  <si>
    <t xml:space="preserve">               2004-2006 г.р. Девочки до 32</t>
  </si>
  <si>
    <t xml:space="preserve">               2004-2006 г.р. Девочки до 36</t>
  </si>
  <si>
    <t xml:space="preserve">               2004-2006 г.р. Девочки до 40</t>
  </si>
  <si>
    <t xml:space="preserve">               2004-2006 г.р. Девочки до 63</t>
  </si>
  <si>
    <t xml:space="preserve">               2008-2007 г.р. Девочки до 28</t>
  </si>
  <si>
    <t xml:space="preserve">               2008-2007 г.р. Девочки до 32</t>
  </si>
  <si>
    <t xml:space="preserve">               2008-2007 г.р. Девочки до 40</t>
  </si>
  <si>
    <t xml:space="preserve">               2008-2007 г.р. Девочки св. 40</t>
  </si>
  <si>
    <t>докумкнты</t>
  </si>
  <si>
    <t>сумма</t>
  </si>
  <si>
    <t xml:space="preserve">Открытое Первенство Вологодской области по джиу-джитсу 27-28.01.2018
</t>
  </si>
  <si>
    <t xml:space="preserve">          2004-2006 г.р   до 41 кг. Не-ваза</t>
  </si>
  <si>
    <t>2004-2006 г.р. до 60 кг. Не-ваза</t>
  </si>
  <si>
    <t xml:space="preserve">               2004-2006 г.р. До 66 кг.не-ваза</t>
  </si>
  <si>
    <t xml:space="preserve">               2001-2003 до 73 кг </t>
  </si>
  <si>
    <t xml:space="preserve">               2001-2003 г.р. 66 кг. Не-ваза</t>
  </si>
  <si>
    <t xml:space="preserve">               2001-2003 до 60 кг.</t>
  </si>
  <si>
    <t xml:space="preserve">               2001-2003 г.р. До 45 кг. Не-ваза</t>
  </si>
  <si>
    <t xml:space="preserve">          2007-2008 г.р   до 28 кг. Не-ваза</t>
  </si>
  <si>
    <t xml:space="preserve">          2007-2008 г.р   до 32 кг. Не-ваза</t>
  </si>
  <si>
    <t xml:space="preserve">               2007-2008 г.р. до  40 кг.</t>
  </si>
  <si>
    <t xml:space="preserve">               2007-2008 г.р. Девочки до 28 кг.</t>
  </si>
  <si>
    <t xml:space="preserve">               2007-2008 г.р. Девочки до 32 кг.</t>
  </si>
  <si>
    <t>2004-2006 г.р. до 50 кг. Не-ваза</t>
  </si>
  <si>
    <t xml:space="preserve">               2001-2003 г.р. до 57 кг.девочки Не-ваза</t>
  </si>
  <si>
    <t xml:space="preserve">               2001-2003 г.р. до 48 кг.девочки Не-ваза</t>
  </si>
  <si>
    <t xml:space="preserve">               2007-2008 г.р. до 25 кг. Не-ваза</t>
  </si>
  <si>
    <t xml:space="preserve">               2009-2010 г.р. Св 30 девочки кг. Не-ваза</t>
  </si>
  <si>
    <t xml:space="preserve">               2009-2010 г.р. до 30 кг.девочки Не-ваза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</si>
</sst>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;;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9"/>
      <name val="Calibri"/>
      <family val="2"/>
    </font>
    <font>
      <b/>
      <sz val="9"/>
      <name val="Arial"/>
      <family val="2"/>
    </font>
    <font>
      <sz val="12"/>
      <name val="Arial Cyr"/>
      <family val="0"/>
    </font>
    <font>
      <sz val="7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3"/>
      <color indexed="10"/>
      <name val="Times New Roman"/>
      <family val="1"/>
    </font>
    <font>
      <b/>
      <sz val="11"/>
      <color indexed="10"/>
      <name val="Calibri"/>
      <family val="2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3"/>
      <color rgb="FFFF0000"/>
      <name val="Times New Roman"/>
      <family val="1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/>
      <right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theme="0"/>
      </left>
      <right style="medium"/>
      <top style="thin">
        <color theme="0"/>
      </top>
      <bottom style="medium"/>
    </border>
    <border>
      <left/>
      <right style="medium"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 style="thin">
        <color theme="0"/>
      </left>
      <right style="medium"/>
      <top/>
      <bottom style="medium"/>
    </border>
    <border>
      <left style="medium"/>
      <right style="medium"/>
      <top style="thin">
        <color theme="0"/>
      </top>
      <bottom style="medium"/>
    </border>
    <border>
      <left style="medium"/>
      <right style="medium"/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/>
      <right style="medium"/>
      <top style="thin">
        <color theme="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/>
      <right style="thin">
        <color theme="0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3" fillId="0" borderId="0" xfId="0" applyFont="1" applyFill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33" applyFont="1" applyBorder="1" applyAlignment="1">
      <alignment horizontal="center" vertical="center"/>
      <protection/>
    </xf>
    <xf numFmtId="1" fontId="10" fillId="0" borderId="0" xfId="3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0" fontId="6" fillId="0" borderId="0" xfId="0" applyFont="1" applyBorder="1" applyAlignment="1">
      <alignment vertical="top" wrapText="1"/>
    </xf>
    <xf numFmtId="0" fontId="8" fillId="0" borderId="0" xfId="34" applyProtection="1">
      <alignment/>
      <protection hidden="1"/>
    </xf>
    <xf numFmtId="1" fontId="12" fillId="0" borderId="0" xfId="34" applyNumberFormat="1" applyFont="1" applyProtection="1">
      <alignment/>
      <protection hidden="1"/>
    </xf>
    <xf numFmtId="0" fontId="7" fillId="0" borderId="0" xfId="34" applyFont="1" applyProtection="1">
      <alignment/>
      <protection hidden="1"/>
    </xf>
    <xf numFmtId="0" fontId="12" fillId="0" borderId="0" xfId="34" applyFont="1" applyProtection="1">
      <alignment/>
      <protection hidden="1"/>
    </xf>
    <xf numFmtId="0" fontId="8" fillId="0" borderId="0" xfId="34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25" xfId="34" applyBorder="1" applyProtection="1">
      <alignment/>
      <protection hidden="1"/>
    </xf>
    <xf numFmtId="0" fontId="13" fillId="34" borderId="26" xfId="34" applyFont="1" applyFill="1" applyBorder="1" applyAlignment="1" applyProtection="1">
      <alignment horizontal="center"/>
      <protection hidden="1"/>
    </xf>
    <xf numFmtId="0" fontId="14" fillId="0" borderId="27" xfId="34" applyFont="1" applyBorder="1" applyAlignment="1" applyProtection="1">
      <alignment horizontal="center"/>
      <protection hidden="1"/>
    </xf>
    <xf numFmtId="0" fontId="13" fillId="0" borderId="26" xfId="34" applyFont="1" applyBorder="1" applyProtection="1">
      <alignment/>
      <protection hidden="1"/>
    </xf>
    <xf numFmtId="0" fontId="13" fillId="0" borderId="0" xfId="34" applyFont="1" applyBorder="1" applyProtection="1">
      <alignment/>
      <protection hidden="1"/>
    </xf>
    <xf numFmtId="0" fontId="15" fillId="0" borderId="0" xfId="34" applyFont="1" applyProtection="1">
      <alignment/>
      <protection hidden="1"/>
    </xf>
    <xf numFmtId="0" fontId="8" fillId="0" borderId="28" xfId="34" applyBorder="1" applyProtection="1">
      <alignment/>
      <protection hidden="1"/>
    </xf>
    <xf numFmtId="1" fontId="6" fillId="0" borderId="14" xfId="34" applyNumberFormat="1" applyFont="1" applyFill="1" applyBorder="1" applyAlignment="1" applyProtection="1">
      <alignment horizontal="right" vertical="center"/>
      <protection hidden="1"/>
    </xf>
    <xf numFmtId="0" fontId="6" fillId="0" borderId="29" xfId="34" applyFont="1" applyBorder="1" applyAlignment="1" applyProtection="1">
      <alignment horizontal="right" vertical="center"/>
      <protection hidden="1"/>
    </xf>
    <xf numFmtId="0" fontId="12" fillId="35" borderId="30" xfId="34" applyFont="1" applyFill="1" applyBorder="1" applyProtection="1">
      <alignment/>
      <protection hidden="1"/>
    </xf>
    <xf numFmtId="0" fontId="12" fillId="35" borderId="14" xfId="34" applyFont="1" applyFill="1" applyBorder="1" applyProtection="1">
      <alignment/>
      <protection hidden="1"/>
    </xf>
    <xf numFmtId="0" fontId="12" fillId="0" borderId="31" xfId="34" applyFont="1" applyFill="1" applyBorder="1" applyProtection="1">
      <alignment/>
      <protection hidden="1"/>
    </xf>
    <xf numFmtId="0" fontId="12" fillId="0" borderId="32" xfId="34" applyFont="1" applyFill="1" applyBorder="1" applyAlignment="1" applyProtection="1">
      <alignment/>
      <protection hidden="1"/>
    </xf>
    <xf numFmtId="0" fontId="12" fillId="0" borderId="14" xfId="34" applyFont="1" applyFill="1" applyBorder="1" applyProtection="1">
      <alignment/>
      <protection hidden="1"/>
    </xf>
    <xf numFmtId="0" fontId="12" fillId="36" borderId="31" xfId="34" applyFont="1" applyFill="1" applyBorder="1" applyProtection="1">
      <alignment/>
      <protection hidden="1"/>
    </xf>
    <xf numFmtId="0" fontId="12" fillId="0" borderId="14" xfId="34" applyFont="1" applyBorder="1" applyProtection="1">
      <alignment/>
      <protection hidden="1"/>
    </xf>
    <xf numFmtId="0" fontId="12" fillId="34" borderId="33" xfId="34" applyFont="1" applyFill="1" applyBorder="1" applyAlignment="1" applyProtection="1">
      <alignment horizontal="center"/>
      <protection hidden="1"/>
    </xf>
    <xf numFmtId="0" fontId="12" fillId="0" borderId="34" xfId="34" applyFont="1" applyFill="1" applyBorder="1" applyAlignment="1" applyProtection="1">
      <alignment horizontal="center"/>
      <protection hidden="1"/>
    </xf>
    <xf numFmtId="0" fontId="14" fillId="0" borderId="26" xfId="34" applyFont="1" applyBorder="1" applyAlignment="1" applyProtection="1">
      <alignment horizontal="center"/>
      <protection hidden="1" locked="0"/>
    </xf>
    <xf numFmtId="0" fontId="14" fillId="0" borderId="0" xfId="34" applyFont="1" applyBorder="1" applyAlignment="1" applyProtection="1">
      <alignment horizontal="center"/>
      <protection hidden="1" locked="0"/>
    </xf>
    <xf numFmtId="0" fontId="12" fillId="0" borderId="30" xfId="34" applyFont="1" applyFill="1" applyBorder="1" applyProtection="1">
      <alignment/>
      <protection hidden="1"/>
    </xf>
    <xf numFmtId="0" fontId="12" fillId="35" borderId="31" xfId="34" applyFont="1" applyFill="1" applyBorder="1" applyProtection="1">
      <alignment/>
      <protection hidden="1"/>
    </xf>
    <xf numFmtId="0" fontId="12" fillId="0" borderId="29" xfId="34" applyFont="1" applyFill="1" applyBorder="1" applyAlignment="1" applyProtection="1">
      <alignment horizontal="center"/>
      <protection hidden="1"/>
    </xf>
    <xf numFmtId="0" fontId="7" fillId="0" borderId="0" xfId="34" applyFont="1" applyAlignment="1" applyProtection="1">
      <alignment horizontal="right"/>
      <protection hidden="1"/>
    </xf>
    <xf numFmtId="0" fontId="6" fillId="0" borderId="35" xfId="34" applyFont="1" applyBorder="1" applyAlignment="1" applyProtection="1">
      <alignment horizontal="right" vertical="center"/>
      <protection hidden="1"/>
    </xf>
    <xf numFmtId="0" fontId="6" fillId="36" borderId="36" xfId="34" applyFont="1" applyFill="1" applyBorder="1" applyAlignment="1" applyProtection="1">
      <alignment horizontal="right" vertical="center"/>
      <protection hidden="1"/>
    </xf>
    <xf numFmtId="0" fontId="12" fillId="36" borderId="37" xfId="34" applyFont="1" applyFill="1" applyBorder="1" applyProtection="1">
      <alignment/>
      <protection hidden="1"/>
    </xf>
    <xf numFmtId="0" fontId="12" fillId="0" borderId="35" xfId="34" applyFont="1" applyBorder="1" applyProtection="1">
      <alignment/>
      <protection hidden="1"/>
    </xf>
    <xf numFmtId="0" fontId="12" fillId="36" borderId="38" xfId="34" applyFont="1" applyFill="1" applyBorder="1" applyProtection="1">
      <alignment/>
      <protection hidden="1"/>
    </xf>
    <xf numFmtId="0" fontId="12" fillId="35" borderId="38" xfId="34" applyFont="1" applyFill="1" applyBorder="1" applyProtection="1">
      <alignment/>
      <protection hidden="1"/>
    </xf>
    <xf numFmtId="0" fontId="12" fillId="35" borderId="35" xfId="34" applyFont="1" applyFill="1" applyBorder="1" applyProtection="1">
      <alignment/>
      <protection hidden="1"/>
    </xf>
    <xf numFmtId="0" fontId="12" fillId="34" borderId="39" xfId="34" applyFont="1" applyFill="1" applyBorder="1" applyAlignment="1" applyProtection="1">
      <alignment horizontal="center"/>
      <protection hidden="1"/>
    </xf>
    <xf numFmtId="0" fontId="12" fillId="0" borderId="36" xfId="34" applyFont="1" applyFill="1" applyBorder="1" applyAlignment="1" applyProtection="1">
      <alignment horizontal="center"/>
      <protection hidden="1"/>
    </xf>
    <xf numFmtId="0" fontId="8" fillId="0" borderId="40" xfId="34" applyBorder="1" applyProtection="1">
      <alignment/>
      <protection hidden="1"/>
    </xf>
    <xf numFmtId="1" fontId="7" fillId="0" borderId="0" xfId="34" applyNumberFormat="1" applyFo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14" fillId="0" borderId="41" xfId="0" applyFont="1" applyBorder="1" applyAlignment="1" applyProtection="1">
      <alignment horizontal="center"/>
      <protection hidden="1"/>
    </xf>
    <xf numFmtId="0" fontId="73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wrapText="1"/>
    </xf>
    <xf numFmtId="0" fontId="17" fillId="0" borderId="0" xfId="34" applyFont="1" applyProtection="1">
      <alignment/>
      <protection hidden="1"/>
    </xf>
    <xf numFmtId="0" fontId="12" fillId="0" borderId="0" xfId="34" applyFont="1" applyBorder="1" applyProtection="1">
      <alignment/>
      <protection hidden="1"/>
    </xf>
    <xf numFmtId="0" fontId="73" fillId="0" borderId="0" xfId="0" applyFont="1" applyFill="1" applyBorder="1" applyAlignment="1">
      <alignment horizontal="right" vertical="center" wrapText="1"/>
    </xf>
    <xf numFmtId="172" fontId="73" fillId="0" borderId="0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 vertical="center"/>
    </xf>
    <xf numFmtId="49" fontId="18" fillId="0" borderId="42" xfId="34" applyNumberFormat="1" applyFont="1" applyBorder="1" applyAlignment="1" applyProtection="1">
      <alignment horizontal="center"/>
      <protection hidden="1"/>
    </xf>
    <xf numFmtId="0" fontId="7" fillId="34" borderId="43" xfId="34" applyFont="1" applyFill="1" applyBorder="1" applyAlignment="1" applyProtection="1">
      <alignment horizontal="center"/>
      <protection hidden="1"/>
    </xf>
    <xf numFmtId="0" fontId="6" fillId="0" borderId="44" xfId="34" applyFont="1" applyBorder="1" applyProtection="1">
      <alignment/>
      <protection hidden="1" locked="0"/>
    </xf>
    <xf numFmtId="0" fontId="6" fillId="0" borderId="34" xfId="34" applyFont="1" applyBorder="1" applyProtection="1">
      <alignment/>
      <protection hidden="1" locked="0"/>
    </xf>
    <xf numFmtId="0" fontId="14" fillId="0" borderId="0" xfId="34" applyFont="1" applyProtection="1">
      <alignment/>
      <protection hidden="1"/>
    </xf>
    <xf numFmtId="0" fontId="19" fillId="0" borderId="26" xfId="34" applyFont="1" applyBorder="1" applyAlignment="1" applyProtection="1">
      <alignment horizontal="left" vertical="center"/>
      <protection hidden="1"/>
    </xf>
    <xf numFmtId="0" fontId="8" fillId="0" borderId="0" xfId="34" applyFont="1" applyBorder="1" applyProtection="1">
      <alignment/>
      <protection hidden="1"/>
    </xf>
    <xf numFmtId="0" fontId="10" fillId="0" borderId="0" xfId="33" applyFont="1" applyFill="1" applyBorder="1" applyAlignment="1">
      <alignment horizontal="center" vertical="center"/>
      <protection/>
    </xf>
    <xf numFmtId="1" fontId="7" fillId="34" borderId="45" xfId="34" applyNumberFormat="1" applyFont="1" applyFill="1" applyBorder="1" applyAlignment="1" applyProtection="1">
      <alignment horizontal="center"/>
      <protection hidden="1"/>
    </xf>
    <xf numFmtId="1" fontId="6" fillId="0" borderId="14" xfId="34" applyNumberFormat="1" applyFont="1" applyBorder="1" applyAlignment="1" applyProtection="1">
      <alignment horizontal="center"/>
      <protection hidden="1"/>
    </xf>
    <xf numFmtId="0" fontId="6" fillId="0" borderId="14" xfId="34" applyFont="1" applyBorder="1" applyProtection="1">
      <alignment/>
      <protection hidden="1" locked="0"/>
    </xf>
    <xf numFmtId="0" fontId="6" fillId="0" borderId="29" xfId="34" applyFont="1" applyBorder="1" applyProtection="1">
      <alignment/>
      <protection hidden="1" locked="0"/>
    </xf>
    <xf numFmtId="0" fontId="0" fillId="0" borderId="46" xfId="0" applyBorder="1" applyAlignment="1" applyProtection="1">
      <alignment/>
      <protection hidden="1"/>
    </xf>
    <xf numFmtId="0" fontId="12" fillId="0" borderId="47" xfId="34" applyFont="1" applyBorder="1" applyAlignment="1" applyProtection="1">
      <alignment horizontal="center"/>
      <protection hidden="1"/>
    </xf>
    <xf numFmtId="0" fontId="8" fillId="0" borderId="0" xfId="34" applyBorder="1" applyProtection="1">
      <alignment/>
      <protection hidden="1"/>
    </xf>
    <xf numFmtId="0" fontId="72" fillId="0" borderId="0" xfId="0" applyFont="1" applyFill="1" applyBorder="1" applyAlignment="1">
      <alignment horizontal="center" vertical="center"/>
    </xf>
    <xf numFmtId="49" fontId="18" fillId="0" borderId="48" xfId="34" applyNumberFormat="1" applyFont="1" applyBorder="1" applyAlignment="1" applyProtection="1">
      <alignment horizontal="center"/>
      <protection hidden="1"/>
    </xf>
    <xf numFmtId="1" fontId="7" fillId="34" borderId="49" xfId="34" applyNumberFormat="1" applyFont="1" applyFill="1" applyBorder="1" applyAlignment="1" applyProtection="1">
      <alignment horizontal="center"/>
      <protection hidden="1"/>
    </xf>
    <xf numFmtId="0" fontId="6" fillId="0" borderId="35" xfId="34" applyFont="1" applyBorder="1" applyProtection="1">
      <alignment/>
      <protection hidden="1" locked="0"/>
    </xf>
    <xf numFmtId="0" fontId="6" fillId="0" borderId="36" xfId="34" applyFont="1" applyBorder="1" applyProtection="1">
      <alignment/>
      <protection hidden="1" locked="0"/>
    </xf>
    <xf numFmtId="173" fontId="8" fillId="0" borderId="0" xfId="34" applyNumberFormat="1" applyProtection="1">
      <alignment/>
      <protection hidden="1" locked="0"/>
    </xf>
    <xf numFmtId="0" fontId="8" fillId="0" borderId="47" xfId="34" applyFont="1" applyBorder="1" applyProtection="1">
      <alignment/>
      <protection hidden="1"/>
    </xf>
    <xf numFmtId="0" fontId="21" fillId="0" borderId="0" xfId="34" applyFont="1" applyBorder="1" applyAlignment="1" applyProtection="1">
      <alignment horizontal="left"/>
      <protection hidden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 vertical="center"/>
    </xf>
    <xf numFmtId="0" fontId="8" fillId="36" borderId="28" xfId="34" applyFill="1" applyBorder="1" applyProtection="1">
      <alignment/>
      <protection hidden="1"/>
    </xf>
    <xf numFmtId="49" fontId="18" fillId="36" borderId="0" xfId="34" applyNumberFormat="1" applyFont="1" applyFill="1" applyBorder="1" applyAlignment="1" applyProtection="1">
      <alignment horizontal="center"/>
      <protection hidden="1"/>
    </xf>
    <xf numFmtId="1" fontId="7" fillId="36" borderId="0" xfId="34" applyNumberFormat="1" applyFont="1" applyFill="1" applyBorder="1" applyAlignment="1" applyProtection="1">
      <alignment horizontal="center"/>
      <protection hidden="1"/>
    </xf>
    <xf numFmtId="1" fontId="14" fillId="36" borderId="0" xfId="34" applyNumberFormat="1" applyFont="1" applyFill="1" applyBorder="1" applyAlignment="1" applyProtection="1">
      <alignment horizontal="centerContinuous"/>
      <protection hidden="1"/>
    </xf>
    <xf numFmtId="0" fontId="14" fillId="36" borderId="0" xfId="34" applyFont="1" applyFill="1" applyBorder="1" applyAlignment="1" applyProtection="1">
      <alignment horizontal="centerContinuous"/>
      <protection hidden="1"/>
    </xf>
    <xf numFmtId="1" fontId="14" fillId="36" borderId="0" xfId="34" applyNumberFormat="1" applyFont="1" applyFill="1" applyBorder="1" applyAlignment="1" applyProtection="1">
      <alignment horizontal="center"/>
      <protection hidden="1"/>
    </xf>
    <xf numFmtId="0" fontId="12" fillId="36" borderId="0" xfId="34" applyFont="1" applyFill="1" applyBorder="1" applyProtection="1">
      <alignment/>
      <protection hidden="1" locked="0"/>
    </xf>
    <xf numFmtId="0" fontId="12" fillId="36" borderId="0" xfId="34" applyFont="1" applyFill="1" applyBorder="1" applyProtection="1">
      <alignment/>
      <protection hidden="1"/>
    </xf>
    <xf numFmtId="0" fontId="7" fillId="36" borderId="0" xfId="34" applyFont="1" applyFill="1" applyBorder="1" applyAlignment="1" applyProtection="1">
      <alignment horizontal="centerContinuous"/>
      <protection hidden="1"/>
    </xf>
    <xf numFmtId="0" fontId="0" fillId="0" borderId="50" xfId="0" applyBorder="1" applyAlignment="1" applyProtection="1">
      <alignment/>
      <protection hidden="1"/>
    </xf>
    <xf numFmtId="0" fontId="8" fillId="0" borderId="47" xfId="34" applyBorder="1" applyProtection="1">
      <alignment/>
      <protection hidden="1"/>
    </xf>
    <xf numFmtId="0" fontId="8" fillId="36" borderId="0" xfId="34" applyFill="1" applyBorder="1" applyProtection="1">
      <alignment/>
      <protection hidden="1"/>
    </xf>
    <xf numFmtId="0" fontId="22" fillId="0" borderId="0" xfId="34" applyFont="1" applyBorder="1" applyAlignment="1" applyProtection="1">
      <alignment horizontal="center"/>
      <protection hidden="1"/>
    </xf>
    <xf numFmtId="0" fontId="8" fillId="0" borderId="0" xfId="34" applyFill="1" applyBorder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8" fillId="0" borderId="51" xfId="34" applyBorder="1" applyProtection="1">
      <alignment/>
      <protection hidden="1"/>
    </xf>
    <xf numFmtId="0" fontId="8" fillId="0" borderId="0" xfId="34" applyFont="1" applyBorder="1" applyAlignment="1" applyProtection="1">
      <alignment horizontal="center"/>
      <protection hidden="1"/>
    </xf>
    <xf numFmtId="0" fontId="6" fillId="0" borderId="14" xfId="34" applyFont="1" applyBorder="1" applyAlignment="1" applyProtection="1">
      <alignment horizontal="right" vertical="center"/>
      <protection hidden="1"/>
    </xf>
    <xf numFmtId="0" fontId="12" fillId="0" borderId="47" xfId="34" applyFont="1" applyBorder="1" applyProtection="1">
      <alignment/>
      <protection hidden="1"/>
    </xf>
    <xf numFmtId="0" fontId="19" fillId="0" borderId="0" xfId="34" applyFont="1" applyBorder="1" applyProtection="1">
      <alignment/>
      <protection hidden="1"/>
    </xf>
    <xf numFmtId="0" fontId="12" fillId="36" borderId="0" xfId="34" applyFont="1" applyFill="1" applyProtection="1">
      <alignment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9" fillId="0" borderId="52" xfId="34" applyFont="1" applyBorder="1" applyProtection="1">
      <alignment/>
      <protection hidden="1" locked="0"/>
    </xf>
    <xf numFmtId="0" fontId="19" fillId="0" borderId="52" xfId="0" applyFont="1" applyBorder="1" applyAlignment="1" applyProtection="1">
      <alignment/>
      <protection hidden="1" locked="0"/>
    </xf>
    <xf numFmtId="0" fontId="8" fillId="0" borderId="52" xfId="34" applyBorder="1" applyProtection="1">
      <alignment/>
      <protection hidden="1"/>
    </xf>
    <xf numFmtId="0" fontId="19" fillId="0" borderId="53" xfId="34" applyFont="1" applyBorder="1" applyProtection="1">
      <alignment/>
      <protection hidden="1" locked="0"/>
    </xf>
    <xf numFmtId="0" fontId="8" fillId="0" borderId="27" xfId="34" applyBorder="1" applyProtection="1">
      <alignment/>
      <protection hidden="1" locked="0"/>
    </xf>
    <xf numFmtId="0" fontId="19" fillId="0" borderId="28" xfId="34" applyFont="1" applyBorder="1" applyProtection="1">
      <alignment/>
      <protection hidden="1"/>
    </xf>
    <xf numFmtId="0" fontId="12" fillId="0" borderId="54" xfId="34" applyFont="1" applyBorder="1" applyProtection="1">
      <alignment/>
      <protection hidden="1"/>
    </xf>
    <xf numFmtId="0" fontId="19" fillId="0" borderId="0" xfId="34" applyFont="1" applyProtection="1">
      <alignment/>
      <protection hidden="1"/>
    </xf>
    <xf numFmtId="1" fontId="6" fillId="0" borderId="55" xfId="34" applyNumberFormat="1" applyFont="1" applyBorder="1" applyAlignment="1" applyProtection="1">
      <alignment horizontal="center"/>
      <protection hidden="1"/>
    </xf>
    <xf numFmtId="1" fontId="14" fillId="0" borderId="56" xfId="34" applyNumberFormat="1" applyFont="1" applyBorder="1" applyAlignment="1" applyProtection="1">
      <alignment horizontal="centerContinuous"/>
      <protection hidden="1"/>
    </xf>
    <xf numFmtId="0" fontId="14" fillId="0" borderId="57" xfId="34" applyFont="1" applyBorder="1" applyAlignment="1" applyProtection="1">
      <alignment horizontal="centerContinuous"/>
      <protection hidden="1"/>
    </xf>
    <xf numFmtId="0" fontId="12" fillId="0" borderId="44" xfId="34" applyFont="1" applyBorder="1" applyProtection="1">
      <alignment/>
      <protection hidden="1" locked="0"/>
    </xf>
    <xf numFmtId="0" fontId="12" fillId="0" borderId="34" xfId="34" applyFont="1" applyBorder="1" applyProtection="1">
      <alignment/>
      <protection hidden="1" locked="0"/>
    </xf>
    <xf numFmtId="0" fontId="19" fillId="0" borderId="54" xfId="34" applyFont="1" applyBorder="1" applyProtection="1">
      <alignment/>
      <protection hidden="1" locked="0"/>
    </xf>
    <xf numFmtId="1" fontId="14" fillId="0" borderId="58" xfId="34" applyNumberFormat="1" applyFont="1" applyBorder="1" applyAlignment="1" applyProtection="1">
      <alignment horizontal="centerContinuous"/>
      <protection hidden="1"/>
    </xf>
    <xf numFmtId="0" fontId="7" fillId="0" borderId="59" xfId="34" applyFont="1" applyBorder="1" applyAlignment="1" applyProtection="1">
      <alignment horizontal="centerContinuous"/>
      <protection hidden="1"/>
    </xf>
    <xf numFmtId="0" fontId="14" fillId="0" borderId="59" xfId="34" applyFont="1" applyBorder="1" applyAlignment="1" applyProtection="1">
      <alignment horizontal="centerContinuous"/>
      <protection hidden="1"/>
    </xf>
    <xf numFmtId="0" fontId="12" fillId="0" borderId="14" xfId="34" applyFont="1" applyBorder="1" applyProtection="1">
      <alignment/>
      <protection hidden="1" locked="0"/>
    </xf>
    <xf numFmtId="0" fontId="12" fillId="0" borderId="29" xfId="34" applyFont="1" applyBorder="1" applyProtection="1">
      <alignment/>
      <protection hidden="1" locked="0"/>
    </xf>
    <xf numFmtId="1" fontId="6" fillId="0" borderId="35" xfId="34" applyNumberFormat="1" applyFont="1" applyBorder="1" applyAlignment="1" applyProtection="1">
      <alignment horizontal="center"/>
      <protection hidden="1"/>
    </xf>
    <xf numFmtId="1" fontId="14" fillId="0" borderId="60" xfId="34" applyNumberFormat="1" applyFont="1" applyBorder="1" applyAlignment="1" applyProtection="1">
      <alignment horizontal="centerContinuous"/>
      <protection hidden="1"/>
    </xf>
    <xf numFmtId="0" fontId="7" fillId="0" borderId="54" xfId="34" applyFont="1" applyBorder="1" applyAlignment="1" applyProtection="1">
      <alignment horizontal="centerContinuous"/>
      <protection hidden="1"/>
    </xf>
    <xf numFmtId="0" fontId="14" fillId="0" borderId="54" xfId="34" applyFont="1" applyBorder="1" applyAlignment="1" applyProtection="1">
      <alignment horizontal="centerContinuous"/>
      <protection hidden="1"/>
    </xf>
    <xf numFmtId="0" fontId="12" fillId="0" borderId="35" xfId="34" applyFont="1" applyBorder="1" applyProtection="1">
      <alignment/>
      <protection hidden="1" locked="0"/>
    </xf>
    <xf numFmtId="0" fontId="12" fillId="0" borderId="36" xfId="34" applyFont="1" applyBorder="1" applyProtection="1">
      <alignment/>
      <protection hidden="1" locked="0"/>
    </xf>
    <xf numFmtId="0" fontId="8" fillId="0" borderId="0" xfId="34" applyBorder="1" applyProtection="1">
      <alignment/>
      <protection hidden="1" locked="0"/>
    </xf>
    <xf numFmtId="0" fontId="21" fillId="36" borderId="0" xfId="34" applyFont="1" applyFill="1" applyBorder="1" applyProtection="1">
      <alignment/>
      <protection hidden="1"/>
    </xf>
    <xf numFmtId="0" fontId="14" fillId="36" borderId="0" xfId="34" applyFont="1" applyFill="1" applyBorder="1" applyProtection="1">
      <alignment/>
      <protection hidden="1"/>
    </xf>
    <xf numFmtId="0" fontId="8" fillId="36" borderId="0" xfId="34" applyFill="1" applyProtection="1">
      <alignment/>
      <protection hidden="1"/>
    </xf>
    <xf numFmtId="1" fontId="8" fillId="0" borderId="0" xfId="34" applyNumberFormat="1" applyProtection="1">
      <alignment/>
      <protection hidden="1"/>
    </xf>
    <xf numFmtId="0" fontId="23" fillId="0" borderId="0" xfId="34" applyFont="1" applyProtection="1">
      <alignment/>
      <protection hidden="1"/>
    </xf>
    <xf numFmtId="0" fontId="21" fillId="0" borderId="0" xfId="34" applyFont="1" applyProtection="1">
      <alignment/>
      <protection hidden="1"/>
    </xf>
    <xf numFmtId="1" fontId="14" fillId="0" borderId="0" xfId="34" applyNumberFormat="1" applyFont="1" applyProtection="1">
      <alignment/>
      <protection hidden="1"/>
    </xf>
    <xf numFmtId="0" fontId="14" fillId="0" borderId="0" xfId="34" applyFont="1" applyProtection="1">
      <alignment/>
      <protection hidden="1"/>
    </xf>
    <xf numFmtId="0" fontId="63" fillId="0" borderId="0" xfId="0" applyFont="1" applyAlignment="1">
      <alignment/>
    </xf>
    <xf numFmtId="0" fontId="74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1" fontId="12" fillId="0" borderId="61" xfId="34" applyNumberFormat="1" applyFont="1" applyBorder="1" applyAlignment="1" applyProtection="1">
      <alignment horizontal="center"/>
      <protection hidden="1"/>
    </xf>
    <xf numFmtId="0" fontId="76" fillId="0" borderId="0" xfId="0" applyFont="1" applyAlignment="1">
      <alignment/>
    </xf>
    <xf numFmtId="0" fontId="0" fillId="0" borderId="0" xfId="0" applyAlignment="1">
      <alignment horizontal="left"/>
    </xf>
    <xf numFmtId="0" fontId="23" fillId="37" borderId="0" xfId="34" applyFont="1" applyFill="1" applyBorder="1" applyProtection="1">
      <alignment/>
      <protection hidden="1"/>
    </xf>
    <xf numFmtId="0" fontId="0" fillId="38" borderId="0" xfId="0" applyFill="1" applyAlignment="1">
      <alignment/>
    </xf>
    <xf numFmtId="0" fontId="49" fillId="39" borderId="0" xfId="0" applyFont="1" applyFill="1" applyBorder="1" applyAlignment="1">
      <alignment/>
    </xf>
    <xf numFmtId="0" fontId="50" fillId="37" borderId="0" xfId="0" applyFont="1" applyFill="1" applyBorder="1" applyAlignment="1">
      <alignment/>
    </xf>
    <xf numFmtId="0" fontId="50" fillId="0" borderId="0" xfId="0" applyFont="1" applyAlignment="1">
      <alignment/>
    </xf>
    <xf numFmtId="0" fontId="49" fillId="39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37" borderId="0" xfId="0" applyFont="1" applyFill="1" applyBorder="1" applyAlignment="1">
      <alignment/>
    </xf>
    <xf numFmtId="0" fontId="8" fillId="0" borderId="0" xfId="34" applyAlignment="1" applyProtection="1">
      <alignment/>
      <protection hidden="1"/>
    </xf>
    <xf numFmtId="0" fontId="18" fillId="0" borderId="62" xfId="34" applyFont="1" applyBorder="1" applyAlignment="1" applyProtection="1">
      <alignment horizontal="center" vertical="top" wrapText="1"/>
      <protection hidden="1"/>
    </xf>
    <xf numFmtId="0" fontId="7" fillId="34" borderId="42" xfId="34" applyFont="1" applyFill="1" applyBorder="1" applyAlignment="1" applyProtection="1">
      <alignment horizontal="center"/>
      <protection hidden="1"/>
    </xf>
    <xf numFmtId="1" fontId="7" fillId="34" borderId="33" xfId="34" applyNumberFormat="1" applyFont="1" applyFill="1" applyBorder="1" applyAlignment="1" applyProtection="1">
      <alignment horizontal="center"/>
      <protection hidden="1"/>
    </xf>
    <xf numFmtId="1" fontId="7" fillId="34" borderId="39" xfId="34" applyNumberFormat="1" applyFont="1" applyFill="1" applyBorder="1" applyAlignment="1" applyProtection="1">
      <alignment horizontal="center"/>
      <protection hidden="1"/>
    </xf>
    <xf numFmtId="1" fontId="6" fillId="0" borderId="35" xfId="34" applyNumberFormat="1" applyFont="1" applyFill="1" applyBorder="1" applyAlignment="1" applyProtection="1">
      <alignment horizontal="right" vertical="center"/>
      <protection hidden="1"/>
    </xf>
    <xf numFmtId="0" fontId="7" fillId="40" borderId="44" xfId="34" applyFont="1" applyFill="1" applyBorder="1" applyAlignment="1" applyProtection="1">
      <alignment horizontal="center"/>
      <protection hidden="1"/>
    </xf>
    <xf numFmtId="0" fontId="6" fillId="40" borderId="34" xfId="34" applyFont="1" applyFill="1" applyBorder="1" applyAlignment="1" applyProtection="1">
      <alignment horizontal="center"/>
      <protection hidden="1"/>
    </xf>
    <xf numFmtId="0" fontId="7" fillId="40" borderId="52" xfId="34" applyFont="1" applyFill="1" applyBorder="1" applyAlignment="1" applyProtection="1">
      <alignment horizontal="centerContinuous"/>
      <protection hidden="1"/>
    </xf>
    <xf numFmtId="0" fontId="7" fillId="40" borderId="27" xfId="34" applyFont="1" applyFill="1" applyBorder="1" applyAlignment="1" applyProtection="1">
      <alignment horizontal="centerContinuous"/>
      <protection hidden="1"/>
    </xf>
    <xf numFmtId="0" fontId="7" fillId="40" borderId="48" xfId="34" applyFont="1" applyFill="1" applyBorder="1" applyAlignment="1" applyProtection="1">
      <alignment horizontal="centerContinuous"/>
      <protection hidden="1"/>
    </xf>
    <xf numFmtId="0" fontId="12" fillId="40" borderId="27" xfId="34" applyFont="1" applyFill="1" applyBorder="1" applyAlignment="1" applyProtection="1">
      <alignment horizontal="centerContinuous"/>
      <protection hidden="1"/>
    </xf>
    <xf numFmtId="0" fontId="12" fillId="40" borderId="44" xfId="34" applyFont="1" applyFill="1" applyBorder="1" applyAlignment="1" applyProtection="1">
      <alignment horizontal="center"/>
      <protection hidden="1"/>
    </xf>
    <xf numFmtId="0" fontId="13" fillId="40" borderId="26" xfId="34" applyFont="1" applyFill="1" applyBorder="1" applyAlignment="1" applyProtection="1">
      <alignment horizontal="center"/>
      <protection hidden="1"/>
    </xf>
    <xf numFmtId="0" fontId="14" fillId="40" borderId="27" xfId="34" applyFont="1" applyFill="1" applyBorder="1" applyAlignment="1" applyProtection="1">
      <alignment horizontal="center"/>
      <protection hidden="1"/>
    </xf>
    <xf numFmtId="0" fontId="13" fillId="40" borderId="26" xfId="34" applyFont="1" applyFill="1" applyBorder="1" applyProtection="1">
      <alignment/>
      <protection hidden="1"/>
    </xf>
    <xf numFmtId="0" fontId="6" fillId="0" borderId="14" xfId="34" applyFont="1" applyFill="1" applyBorder="1" applyAlignment="1" applyProtection="1">
      <alignment horizontal="right" vertical="center"/>
      <protection hidden="1"/>
    </xf>
    <xf numFmtId="0" fontId="6" fillId="0" borderId="42" xfId="34" applyFont="1" applyBorder="1" applyAlignment="1" applyProtection="1">
      <alignment/>
      <protection hidden="1"/>
    </xf>
    <xf numFmtId="0" fontId="6" fillId="0" borderId="61" xfId="34" applyFont="1" applyBorder="1" applyAlignment="1" applyProtection="1">
      <alignment/>
      <protection hidden="1"/>
    </xf>
    <xf numFmtId="1" fontId="6" fillId="0" borderId="33" xfId="34" applyNumberFormat="1" applyFont="1" applyBorder="1" applyAlignment="1" applyProtection="1">
      <alignment/>
      <protection hidden="1"/>
    </xf>
    <xf numFmtId="1" fontId="6" fillId="0" borderId="63" xfId="34" applyNumberFormat="1" applyFont="1" applyBorder="1" applyAlignment="1" applyProtection="1">
      <alignment/>
      <protection hidden="1"/>
    </xf>
    <xf numFmtId="1" fontId="6" fillId="0" borderId="39" xfId="34" applyNumberFormat="1" applyFont="1" applyBorder="1" applyAlignment="1" applyProtection="1">
      <alignment/>
      <protection hidden="1"/>
    </xf>
    <xf numFmtId="1" fontId="6" fillId="0" borderId="64" xfId="34" applyNumberFormat="1" applyFont="1" applyBorder="1" applyAlignment="1" applyProtection="1">
      <alignment/>
      <protection hidden="1"/>
    </xf>
    <xf numFmtId="0" fontId="6" fillId="0" borderId="14" xfId="34" applyFont="1" applyBorder="1" applyAlignment="1" applyProtection="1">
      <alignment/>
      <protection hidden="1"/>
    </xf>
    <xf numFmtId="1" fontId="6" fillId="0" borderId="14" xfId="34" applyNumberFormat="1" applyFont="1" applyBorder="1" applyAlignment="1" applyProtection="1">
      <alignment/>
      <protection hidden="1"/>
    </xf>
    <xf numFmtId="0" fontId="6" fillId="0" borderId="56" xfId="34" applyFont="1" applyBorder="1" applyAlignment="1" applyProtection="1">
      <alignment/>
      <protection hidden="1"/>
    </xf>
    <xf numFmtId="1" fontId="6" fillId="0" borderId="65" xfId="34" applyNumberFormat="1" applyFont="1" applyBorder="1" applyAlignment="1" applyProtection="1">
      <alignment/>
      <protection hidden="1"/>
    </xf>
    <xf numFmtId="1" fontId="6" fillId="0" borderId="66" xfId="34" applyNumberFormat="1" applyFont="1" applyBorder="1" applyAlignment="1" applyProtection="1">
      <alignment/>
      <protection hidden="1"/>
    </xf>
    <xf numFmtId="0" fontId="8" fillId="0" borderId="14" xfId="34" applyFont="1" applyBorder="1" applyAlignment="1" applyProtection="1">
      <alignment/>
      <protection hidden="1"/>
    </xf>
    <xf numFmtId="1" fontId="8" fillId="0" borderId="14" xfId="34" applyNumberFormat="1" applyBorder="1" applyAlignment="1" applyProtection="1">
      <alignment/>
      <protection hidden="1"/>
    </xf>
    <xf numFmtId="1" fontId="8" fillId="0" borderId="14" xfId="34" applyNumberFormat="1" applyBorder="1" applyProtection="1">
      <alignment/>
      <protection hidden="1"/>
    </xf>
    <xf numFmtId="0" fontId="8" fillId="0" borderId="14" xfId="34" applyBorder="1" applyProtection="1">
      <alignment/>
      <protection hidden="1"/>
    </xf>
    <xf numFmtId="1" fontId="7" fillId="0" borderId="14" xfId="34" applyNumberFormat="1" applyFont="1" applyBorder="1" applyAlignment="1" applyProtection="1">
      <alignment/>
      <protection hidden="1"/>
    </xf>
    <xf numFmtId="1" fontId="24" fillId="0" borderId="14" xfId="34" applyNumberFormat="1" applyFont="1" applyBorder="1" applyAlignment="1" applyProtection="1">
      <alignment/>
      <protection hidden="1"/>
    </xf>
    <xf numFmtId="0" fontId="14" fillId="0" borderId="35" xfId="34" applyFont="1" applyBorder="1" applyProtection="1">
      <alignment/>
      <protection hidden="1"/>
    </xf>
    <xf numFmtId="0" fontId="21" fillId="0" borderId="0" xfId="34" applyFont="1" applyBorder="1" applyProtection="1">
      <alignment/>
      <protection hidden="1"/>
    </xf>
    <xf numFmtId="0" fontId="14" fillId="36" borderId="31" xfId="34" applyFont="1" applyFill="1" applyBorder="1" applyProtection="1">
      <alignment/>
      <protection hidden="1"/>
    </xf>
    <xf numFmtId="0" fontId="14" fillId="0" borderId="51" xfId="0" applyFont="1" applyBorder="1" applyAlignment="1" applyProtection="1">
      <alignment horizontal="center"/>
      <protection hidden="1"/>
    </xf>
    <xf numFmtId="0" fontId="19" fillId="0" borderId="53" xfId="0" applyFont="1" applyBorder="1" applyAlignment="1" applyProtection="1">
      <alignment/>
      <protection hidden="1" locked="0"/>
    </xf>
    <xf numFmtId="0" fontId="8" fillId="0" borderId="67" xfId="34" applyBorder="1" applyProtection="1">
      <alignment/>
      <protection hidden="1" locked="0"/>
    </xf>
    <xf numFmtId="0" fontId="14" fillId="0" borderId="43" xfId="0" applyFont="1" applyBorder="1" applyAlignment="1" applyProtection="1">
      <alignment horizontal="center"/>
      <protection hidden="1"/>
    </xf>
    <xf numFmtId="0" fontId="19" fillId="0" borderId="61" xfId="34" applyFont="1" applyBorder="1" applyProtection="1">
      <alignment/>
      <protection hidden="1" locked="0"/>
    </xf>
    <xf numFmtId="0" fontId="19" fillId="0" borderId="61" xfId="0" applyFont="1" applyBorder="1" applyAlignment="1" applyProtection="1">
      <alignment/>
      <protection hidden="1" locked="0"/>
    </xf>
    <xf numFmtId="0" fontId="8" fillId="0" borderId="68" xfId="34" applyBorder="1" applyProtection="1">
      <alignment/>
      <protection hidden="1" locked="0"/>
    </xf>
    <xf numFmtId="1" fontId="19" fillId="0" borderId="26" xfId="34" applyNumberFormat="1" applyFont="1" applyBorder="1" applyAlignment="1" applyProtection="1">
      <alignment horizontal="left" vertical="center"/>
      <protection hidden="1"/>
    </xf>
    <xf numFmtId="1" fontId="20" fillId="0" borderId="26" xfId="34" applyNumberFormat="1" applyFont="1" applyBorder="1" applyAlignment="1" applyProtection="1">
      <alignment horizontal="left" vertical="center"/>
      <protection hidden="1"/>
    </xf>
    <xf numFmtId="1" fontId="20" fillId="0" borderId="48" xfId="0" applyNumberFormat="1" applyFont="1" applyBorder="1" applyAlignment="1" applyProtection="1">
      <alignment horizontal="center" vertical="center"/>
      <protection hidden="1"/>
    </xf>
    <xf numFmtId="1" fontId="19" fillId="0" borderId="52" xfId="34" applyNumberFormat="1" applyFont="1" applyBorder="1" applyProtection="1">
      <alignment/>
      <protection hidden="1" locked="0"/>
    </xf>
    <xf numFmtId="0" fontId="0" fillId="0" borderId="0" xfId="0" applyAlignment="1">
      <alignment/>
    </xf>
    <xf numFmtId="0" fontId="0" fillId="0" borderId="59" xfId="0" applyBorder="1" applyAlignment="1">
      <alignment/>
    </xf>
    <xf numFmtId="0" fontId="0" fillId="0" borderId="69" xfId="0" applyBorder="1" applyAlignment="1">
      <alignment/>
    </xf>
    <xf numFmtId="0" fontId="19" fillId="0" borderId="48" xfId="34" applyFont="1" applyBorder="1" applyProtection="1">
      <alignment/>
      <protection hidden="1" locked="0"/>
    </xf>
    <xf numFmtId="0" fontId="19" fillId="0" borderId="27" xfId="34" applyFont="1" applyBorder="1" applyProtection="1">
      <alignment/>
      <protection hidden="1" locked="0"/>
    </xf>
    <xf numFmtId="0" fontId="19" fillId="0" borderId="54" xfId="0" applyFont="1" applyBorder="1" applyAlignment="1" applyProtection="1">
      <alignment/>
      <protection hidden="1" locked="0"/>
    </xf>
    <xf numFmtId="0" fontId="19" fillId="0" borderId="70" xfId="34" applyFont="1" applyBorder="1" applyProtection="1">
      <alignment/>
      <protection hidden="1" locked="0"/>
    </xf>
    <xf numFmtId="0" fontId="0" fillId="0" borderId="0" xfId="0" applyBorder="1" applyAlignment="1">
      <alignment horizontal="center"/>
    </xf>
    <xf numFmtId="0" fontId="6" fillId="0" borderId="0" xfId="34" applyFont="1" applyBorder="1" applyAlignment="1" applyProtection="1">
      <alignment/>
      <protection hidden="1"/>
    </xf>
    <xf numFmtId="49" fontId="9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7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25" fillId="0" borderId="0" xfId="0" applyFont="1" applyAlignment="1">
      <alignment/>
    </xf>
    <xf numFmtId="0" fontId="25" fillId="0" borderId="73" xfId="0" applyFont="1" applyBorder="1" applyAlignment="1">
      <alignment/>
    </xf>
    <xf numFmtId="0" fontId="25" fillId="0" borderId="74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7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0" fontId="25" fillId="0" borderId="59" xfId="0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0" xfId="0" applyFont="1" applyAlignment="1">
      <alignment/>
    </xf>
    <xf numFmtId="0" fontId="77" fillId="0" borderId="0" xfId="0" applyFont="1" applyAlignment="1">
      <alignment/>
    </xf>
    <xf numFmtId="0" fontId="20" fillId="0" borderId="59" xfId="0" applyFont="1" applyBorder="1" applyAlignment="1">
      <alignment/>
    </xf>
    <xf numFmtId="0" fontId="25" fillId="0" borderId="50" xfId="0" applyFont="1" applyBorder="1" applyAlignment="1">
      <alignment/>
    </xf>
    <xf numFmtId="0" fontId="77" fillId="0" borderId="46" xfId="0" applyFont="1" applyBorder="1" applyAlignment="1">
      <alignment/>
    </xf>
    <xf numFmtId="0" fontId="77" fillId="0" borderId="58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73" xfId="0" applyFont="1" applyBorder="1" applyAlignment="1">
      <alignment/>
    </xf>
    <xf numFmtId="0" fontId="77" fillId="0" borderId="69" xfId="0" applyFont="1" applyBorder="1" applyAlignment="1">
      <alignment/>
    </xf>
    <xf numFmtId="0" fontId="77" fillId="0" borderId="50" xfId="0" applyFont="1" applyBorder="1" applyAlignment="1">
      <alignment/>
    </xf>
    <xf numFmtId="0" fontId="77" fillId="0" borderId="74" xfId="0" applyFont="1" applyBorder="1" applyAlignment="1">
      <alignment/>
    </xf>
    <xf numFmtId="0" fontId="77" fillId="0" borderId="59" xfId="0" applyFont="1" applyBorder="1" applyAlignment="1">
      <alignment/>
    </xf>
    <xf numFmtId="0" fontId="77" fillId="0" borderId="76" xfId="0" applyFont="1" applyBorder="1" applyAlignment="1">
      <alignment/>
    </xf>
    <xf numFmtId="0" fontId="77" fillId="0" borderId="47" xfId="0" applyFont="1" applyBorder="1" applyAlignment="1">
      <alignment/>
    </xf>
    <xf numFmtId="0" fontId="0" fillId="0" borderId="7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7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6" xfId="0" applyBorder="1" applyAlignment="1">
      <alignment horizontal="left" vertical="center" wrapText="1" indent="5"/>
    </xf>
    <xf numFmtId="0" fontId="75" fillId="0" borderId="27" xfId="0" applyFont="1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 indent="5"/>
    </xf>
    <xf numFmtId="0" fontId="75" fillId="0" borderId="70" xfId="0" applyFont="1" applyBorder="1" applyAlignment="1">
      <alignment horizontal="center" vertical="center" wrapText="1"/>
    </xf>
    <xf numFmtId="0" fontId="74" fillId="0" borderId="70" xfId="0" applyFont="1" applyBorder="1" applyAlignment="1">
      <alignment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5" fillId="0" borderId="78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70" fillId="0" borderId="14" xfId="0" applyFont="1" applyBorder="1" applyAlignment="1">
      <alignment/>
    </xf>
    <xf numFmtId="0" fontId="0" fillId="0" borderId="0" xfId="0" applyBorder="1" applyAlignment="1">
      <alignment horizontal="left" vertical="center" wrapText="1" indent="5"/>
    </xf>
    <xf numFmtId="0" fontId="0" fillId="0" borderId="40" xfId="0" applyBorder="1" applyAlignment="1">
      <alignment horizontal="left" vertical="center" wrapText="1" indent="5"/>
    </xf>
    <xf numFmtId="0" fontId="75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75" fillId="0" borderId="14" xfId="0" applyFont="1" applyBorder="1" applyAlignment="1">
      <alignment/>
    </xf>
    <xf numFmtId="0" fontId="0" fillId="0" borderId="58" xfId="0" applyBorder="1" applyAlignment="1">
      <alignment/>
    </xf>
    <xf numFmtId="0" fontId="25" fillId="0" borderId="58" xfId="0" applyFont="1" applyBorder="1" applyAlignment="1">
      <alignment/>
    </xf>
    <xf numFmtId="1" fontId="19" fillId="0" borderId="53" xfId="34" applyNumberFormat="1" applyFont="1" applyBorder="1" applyProtection="1">
      <alignment/>
      <protection hidden="1" locked="0"/>
    </xf>
    <xf numFmtId="0" fontId="75" fillId="0" borderId="14" xfId="0" applyFont="1" applyBorder="1" applyAlignment="1">
      <alignment vertical="center" wrapText="1"/>
    </xf>
    <xf numFmtId="0" fontId="78" fillId="0" borderId="70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7" xfId="0" applyBorder="1" applyAlignment="1">
      <alignment horizontal="right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81" xfId="0" applyFont="1" applyBorder="1" applyAlignment="1">
      <alignment horizontal="center" vertical="center" wrapText="1"/>
    </xf>
    <xf numFmtId="0" fontId="78" fillId="0" borderId="79" xfId="0" applyFont="1" applyBorder="1" applyAlignment="1">
      <alignment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50" fillId="0" borderId="65" xfId="0" applyFont="1" applyBorder="1" applyAlignment="1">
      <alignment/>
    </xf>
    <xf numFmtId="0" fontId="50" fillId="0" borderId="14" xfId="0" applyFont="1" applyBorder="1" applyAlignment="1">
      <alignment/>
    </xf>
    <xf numFmtId="0" fontId="0" fillId="0" borderId="7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49" fillId="0" borderId="0" xfId="0" applyFont="1" applyAlignment="1">
      <alignment/>
    </xf>
    <xf numFmtId="0" fontId="29" fillId="0" borderId="27" xfId="0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0" fontId="29" fillId="0" borderId="7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41" borderId="82" xfId="0" applyFont="1" applyFill="1" applyBorder="1" applyAlignment="1">
      <alignment vertical="center" wrapText="1"/>
    </xf>
    <xf numFmtId="0" fontId="75" fillId="41" borderId="83" xfId="0" applyFont="1" applyFill="1" applyBorder="1" applyAlignment="1">
      <alignment horizontal="center" vertical="center" wrapText="1"/>
    </xf>
    <xf numFmtId="0" fontId="75" fillId="41" borderId="52" xfId="0" applyFont="1" applyFill="1" applyBorder="1" applyAlignment="1">
      <alignment horizontal="center" vertical="center" wrapText="1"/>
    </xf>
    <xf numFmtId="0" fontId="75" fillId="41" borderId="78" xfId="0" applyFont="1" applyFill="1" applyBorder="1" applyAlignment="1">
      <alignment horizontal="center" vertical="center" wrapText="1"/>
    </xf>
    <xf numFmtId="0" fontId="0" fillId="41" borderId="65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29" fillId="42" borderId="82" xfId="0" applyFont="1" applyFill="1" applyBorder="1" applyAlignment="1">
      <alignment vertical="center" wrapText="1"/>
    </xf>
    <xf numFmtId="0" fontId="75" fillId="42" borderId="83" xfId="0" applyFont="1" applyFill="1" applyBorder="1" applyAlignment="1">
      <alignment horizontal="center" vertical="center" wrapText="1"/>
    </xf>
    <xf numFmtId="0" fontId="75" fillId="42" borderId="84" xfId="0" applyFont="1" applyFill="1" applyBorder="1" applyAlignment="1">
      <alignment horizontal="center" vertical="center" wrapText="1"/>
    </xf>
    <xf numFmtId="0" fontId="75" fillId="42" borderId="31" xfId="0" applyFont="1" applyFill="1" applyBorder="1" applyAlignment="1">
      <alignment horizontal="center" vertical="center" wrapText="1"/>
    </xf>
    <xf numFmtId="0" fontId="0" fillId="42" borderId="65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75" fillId="42" borderId="52" xfId="0" applyFont="1" applyFill="1" applyBorder="1" applyAlignment="1">
      <alignment horizontal="center" vertical="center" wrapText="1"/>
    </xf>
    <xf numFmtId="0" fontId="75" fillId="42" borderId="78" xfId="0" applyFont="1" applyFill="1" applyBorder="1" applyAlignment="1">
      <alignment horizontal="center" vertical="center" wrapText="1"/>
    </xf>
    <xf numFmtId="0" fontId="29" fillId="42" borderId="85" xfId="0" applyFont="1" applyFill="1" applyBorder="1" applyAlignment="1">
      <alignment vertical="center" wrapText="1"/>
    </xf>
    <xf numFmtId="0" fontId="75" fillId="42" borderId="70" xfId="0" applyFont="1" applyFill="1" applyBorder="1" applyAlignment="1">
      <alignment horizontal="center" vertical="center" wrapText="1"/>
    </xf>
    <xf numFmtId="0" fontId="0" fillId="42" borderId="86" xfId="0" applyFont="1" applyFill="1" applyBorder="1" applyAlignment="1">
      <alignment vertical="center" wrapText="1"/>
    </xf>
    <xf numFmtId="0" fontId="29" fillId="42" borderId="83" xfId="0" applyFont="1" applyFill="1" applyBorder="1" applyAlignment="1">
      <alignment vertical="center" wrapText="1"/>
    </xf>
    <xf numFmtId="0" fontId="0" fillId="42" borderId="86" xfId="0" applyFont="1" applyFill="1" applyBorder="1" applyAlignment="1">
      <alignment horizontal="left" vertical="center" wrapText="1" indent="5"/>
    </xf>
    <xf numFmtId="0" fontId="0" fillId="42" borderId="0" xfId="0" applyFont="1" applyFill="1" applyBorder="1" applyAlignment="1">
      <alignment horizontal="left" vertical="center" wrapText="1" indent="5"/>
    </xf>
    <xf numFmtId="0" fontId="29" fillId="42" borderId="0" xfId="0" applyFont="1" applyFill="1" applyBorder="1" applyAlignment="1">
      <alignment vertical="center" wrapText="1"/>
    </xf>
    <xf numFmtId="0" fontId="75" fillId="42" borderId="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/>
    </xf>
    <xf numFmtId="0" fontId="0" fillId="42" borderId="87" xfId="0" applyFont="1" applyFill="1" applyBorder="1" applyAlignment="1">
      <alignment horizontal="left" vertical="center" wrapText="1" indent="5"/>
    </xf>
    <xf numFmtId="0" fontId="29" fillId="41" borderId="88" xfId="0" applyFont="1" applyFill="1" applyBorder="1" applyAlignment="1">
      <alignment vertical="center" wrapText="1"/>
    </xf>
    <xf numFmtId="0" fontId="75" fillId="41" borderId="89" xfId="0" applyFont="1" applyFill="1" applyBorder="1" applyAlignment="1">
      <alignment horizontal="center" vertical="center" wrapText="1"/>
    </xf>
    <xf numFmtId="0" fontId="75" fillId="41" borderId="53" xfId="0" applyFont="1" applyFill="1" applyBorder="1" applyAlignment="1">
      <alignment horizontal="center" vertical="center" wrapText="1"/>
    </xf>
    <xf numFmtId="0" fontId="75" fillId="41" borderId="90" xfId="0" applyFont="1" applyFill="1" applyBorder="1" applyAlignment="1">
      <alignment horizontal="center" vertical="center" wrapText="1"/>
    </xf>
    <xf numFmtId="0" fontId="0" fillId="41" borderId="76" xfId="0" applyFont="1" applyFill="1" applyBorder="1" applyAlignment="1">
      <alignment/>
    </xf>
    <xf numFmtId="0" fontId="0" fillId="41" borderId="74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5"/>
    </xf>
    <xf numFmtId="0" fontId="29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5" fillId="41" borderId="84" xfId="0" applyFont="1" applyFill="1" applyBorder="1" applyAlignment="1">
      <alignment horizontal="center" vertical="center" wrapText="1"/>
    </xf>
    <xf numFmtId="0" fontId="75" fillId="41" borderId="31" xfId="0" applyFont="1" applyFill="1" applyBorder="1" applyAlignment="1">
      <alignment horizontal="center" vertical="center" wrapText="1"/>
    </xf>
    <xf numFmtId="0" fontId="64" fillId="43" borderId="91" xfId="0" applyFont="1" applyFill="1" applyBorder="1" applyAlignment="1">
      <alignment/>
    </xf>
    <xf numFmtId="0" fontId="64" fillId="43" borderId="92" xfId="0" applyFont="1" applyFill="1" applyBorder="1" applyAlignment="1">
      <alignment/>
    </xf>
    <xf numFmtId="0" fontId="78" fillId="41" borderId="82" xfId="0" applyFont="1" applyFill="1" applyBorder="1" applyAlignment="1">
      <alignment vertical="center" wrapText="1"/>
    </xf>
    <xf numFmtId="0" fontId="78" fillId="42" borderId="82" xfId="0" applyFont="1" applyFill="1" applyBorder="1" applyAlignment="1">
      <alignment vertical="center" wrapText="1"/>
    </xf>
    <xf numFmtId="0" fontId="78" fillId="42" borderId="83" xfId="0" applyFont="1" applyFill="1" applyBorder="1" applyAlignment="1">
      <alignment vertical="center" wrapText="1"/>
    </xf>
    <xf numFmtId="0" fontId="78" fillId="41" borderId="88" xfId="0" applyFont="1" applyFill="1" applyBorder="1" applyAlignment="1">
      <alignment vertical="center" wrapText="1"/>
    </xf>
    <xf numFmtId="0" fontId="29" fillId="41" borderId="85" xfId="0" applyFont="1" applyFill="1" applyBorder="1" applyAlignment="1">
      <alignment vertical="center" wrapText="1"/>
    </xf>
    <xf numFmtId="0" fontId="75" fillId="41" borderId="70" xfId="0" applyFont="1" applyFill="1" applyBorder="1" applyAlignment="1">
      <alignment horizontal="center" vertical="center" wrapText="1"/>
    </xf>
    <xf numFmtId="0" fontId="75" fillId="41" borderId="42" xfId="0" applyFont="1" applyFill="1" applyBorder="1" applyAlignment="1">
      <alignment horizontal="center" vertical="center" wrapText="1"/>
    </xf>
    <xf numFmtId="0" fontId="8" fillId="0" borderId="0" xfId="34" applyFill="1" applyBorder="1" applyAlignment="1" applyProtection="1">
      <alignment/>
      <protection hidden="1"/>
    </xf>
    <xf numFmtId="0" fontId="75" fillId="42" borderId="4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0" fillId="0" borderId="7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78" fillId="0" borderId="70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5" fillId="41" borderId="93" xfId="0" applyFont="1" applyFill="1" applyBorder="1" applyAlignment="1">
      <alignment horizontal="center" vertical="center" wrapText="1"/>
    </xf>
    <xf numFmtId="0" fontId="75" fillId="41" borderId="81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vertical="center" wrapText="1"/>
    </xf>
    <xf numFmtId="0" fontId="78" fillId="42" borderId="85" xfId="0" applyFont="1" applyFill="1" applyBorder="1" applyAlignment="1">
      <alignment vertical="center" wrapText="1"/>
    </xf>
    <xf numFmtId="1" fontId="14" fillId="36" borderId="0" xfId="34" applyNumberFormat="1" applyFont="1" applyFill="1" applyBorder="1" applyAlignment="1" applyProtection="1">
      <alignment horizontal="center"/>
      <protection hidden="1"/>
    </xf>
    <xf numFmtId="1" fontId="12" fillId="0" borderId="42" xfId="34" applyNumberFormat="1" applyFont="1" applyBorder="1" applyAlignment="1" applyProtection="1">
      <alignment horizontal="left"/>
      <protection hidden="1"/>
    </xf>
    <xf numFmtId="1" fontId="12" fillId="0" borderId="61" xfId="34" applyNumberFormat="1" applyFont="1" applyBorder="1" applyAlignment="1" applyProtection="1">
      <alignment horizontal="left"/>
      <protection hidden="1"/>
    </xf>
    <xf numFmtId="1" fontId="12" fillId="0" borderId="57" xfId="34" applyNumberFormat="1" applyFont="1" applyBorder="1" applyAlignment="1" applyProtection="1">
      <alignment horizontal="left"/>
      <protection hidden="1"/>
    </xf>
    <xf numFmtId="1" fontId="6" fillId="0" borderId="65" xfId="34" applyNumberFormat="1" applyFont="1" applyBorder="1" applyAlignment="1" applyProtection="1">
      <alignment horizontal="left"/>
      <protection hidden="1"/>
    </xf>
    <xf numFmtId="1" fontId="6" fillId="0" borderId="30" xfId="34" applyNumberFormat="1" applyFont="1" applyBorder="1" applyAlignment="1" applyProtection="1">
      <alignment horizontal="left"/>
      <protection hidden="1"/>
    </xf>
    <xf numFmtId="1" fontId="12" fillId="0" borderId="33" xfId="34" applyNumberFormat="1" applyFont="1" applyBorder="1" applyAlignment="1" applyProtection="1">
      <alignment horizontal="left"/>
      <protection hidden="1"/>
    </xf>
    <xf numFmtId="1" fontId="12" fillId="0" borderId="63" xfId="34" applyNumberFormat="1" applyFont="1" applyBorder="1" applyAlignment="1" applyProtection="1">
      <alignment horizontal="left"/>
      <protection hidden="1"/>
    </xf>
    <xf numFmtId="1" fontId="12" fillId="0" borderId="30" xfId="34" applyNumberFormat="1" applyFont="1" applyBorder="1" applyAlignment="1" applyProtection="1">
      <alignment horizontal="left"/>
      <protection hidden="1"/>
    </xf>
    <xf numFmtId="1" fontId="6" fillId="0" borderId="66" xfId="34" applyNumberFormat="1" applyFont="1" applyBorder="1" applyAlignment="1" applyProtection="1">
      <alignment horizontal="left"/>
      <protection hidden="1"/>
    </xf>
    <xf numFmtId="1" fontId="6" fillId="0" borderId="37" xfId="34" applyNumberFormat="1" applyFont="1" applyBorder="1" applyAlignment="1" applyProtection="1">
      <alignment horizontal="left"/>
      <protection hidden="1"/>
    </xf>
    <xf numFmtId="1" fontId="12" fillId="0" borderId="39" xfId="34" applyNumberFormat="1" applyFont="1" applyBorder="1" applyAlignment="1" applyProtection="1">
      <alignment horizontal="left"/>
      <protection hidden="1"/>
    </xf>
    <xf numFmtId="1" fontId="12" fillId="0" borderId="64" xfId="34" applyNumberFormat="1" applyFont="1" applyBorder="1" applyAlignment="1" applyProtection="1">
      <alignment horizontal="left"/>
      <protection hidden="1"/>
    </xf>
    <xf numFmtId="1" fontId="12" fillId="0" borderId="37" xfId="34" applyNumberFormat="1" applyFont="1" applyBorder="1" applyAlignment="1" applyProtection="1">
      <alignment horizontal="left"/>
      <protection hidden="1"/>
    </xf>
    <xf numFmtId="1" fontId="6" fillId="0" borderId="39" xfId="34" applyNumberFormat="1" applyFont="1" applyBorder="1" applyAlignment="1" applyProtection="1">
      <alignment horizontal="left"/>
      <protection hidden="1"/>
    </xf>
    <xf numFmtId="1" fontId="6" fillId="0" borderId="64" xfId="34" applyNumberFormat="1" applyFont="1" applyBorder="1" applyAlignment="1" applyProtection="1">
      <alignment horizontal="left"/>
      <protection hidden="1"/>
    </xf>
    <xf numFmtId="1" fontId="7" fillId="40" borderId="42" xfId="34" applyNumberFormat="1" applyFont="1" applyFill="1" applyBorder="1" applyAlignment="1" applyProtection="1">
      <alignment horizontal="center"/>
      <protection hidden="1"/>
    </xf>
    <xf numFmtId="1" fontId="7" fillId="40" borderId="61" xfId="34" applyNumberFormat="1" applyFont="1" applyFill="1" applyBorder="1" applyAlignment="1" applyProtection="1">
      <alignment horizontal="center"/>
      <protection hidden="1"/>
    </xf>
    <xf numFmtId="1" fontId="7" fillId="40" borderId="57" xfId="34" applyNumberFormat="1" applyFont="1" applyFill="1" applyBorder="1" applyAlignment="1" applyProtection="1">
      <alignment horizontal="center"/>
      <protection hidden="1"/>
    </xf>
    <xf numFmtId="1" fontId="6" fillId="0" borderId="33" xfId="34" applyNumberFormat="1" applyFont="1" applyFill="1" applyBorder="1" applyAlignment="1" applyProtection="1">
      <alignment horizontal="center" vertical="center"/>
      <protection hidden="1"/>
    </xf>
    <xf numFmtId="1" fontId="6" fillId="0" borderId="63" xfId="34" applyNumberFormat="1" applyFont="1" applyFill="1" applyBorder="1" applyAlignment="1" applyProtection="1">
      <alignment horizontal="center" vertical="center"/>
      <protection hidden="1"/>
    </xf>
    <xf numFmtId="1" fontId="6" fillId="0" borderId="30" xfId="34" applyNumberFormat="1" applyFont="1" applyFill="1" applyBorder="1" applyAlignment="1" applyProtection="1">
      <alignment horizontal="center" vertical="center"/>
      <protection hidden="1"/>
    </xf>
    <xf numFmtId="0" fontId="26" fillId="0" borderId="0" xfId="34" applyFont="1" applyAlignment="1" applyProtection="1">
      <alignment horizontal="center" wrapText="1"/>
      <protection hidden="1"/>
    </xf>
    <xf numFmtId="0" fontId="6" fillId="0" borderId="38" xfId="0" applyFont="1" applyBorder="1" applyAlignment="1" quotePrefix="1">
      <alignment horizontal="center"/>
    </xf>
    <xf numFmtId="0" fontId="6" fillId="0" borderId="35" xfId="0" applyFont="1" applyBorder="1" applyAlignment="1">
      <alignment horizontal="center"/>
    </xf>
    <xf numFmtId="0" fontId="6" fillId="0" borderId="56" xfId="34" applyFont="1" applyBorder="1" applyAlignment="1" applyProtection="1">
      <alignment horizontal="center"/>
      <protection hidden="1"/>
    </xf>
    <xf numFmtId="0" fontId="6" fillId="0" borderId="68" xfId="34" applyFont="1" applyBorder="1" applyAlignment="1" applyProtection="1">
      <alignment horizontal="center"/>
      <protection hidden="1"/>
    </xf>
    <xf numFmtId="1" fontId="6" fillId="0" borderId="42" xfId="34" applyNumberFormat="1" applyFont="1" applyBorder="1" applyAlignment="1" applyProtection="1">
      <alignment horizontal="left"/>
      <protection hidden="1"/>
    </xf>
    <xf numFmtId="1" fontId="6" fillId="0" borderId="61" xfId="34" applyNumberFormat="1" applyFont="1" applyBorder="1" applyAlignment="1" applyProtection="1">
      <alignment horizontal="left"/>
      <protection hidden="1"/>
    </xf>
    <xf numFmtId="1" fontId="6" fillId="0" borderId="57" xfId="34" applyNumberFormat="1" applyFont="1" applyBorder="1" applyAlignment="1" applyProtection="1">
      <alignment horizontal="left"/>
      <protection hidden="1"/>
    </xf>
    <xf numFmtId="0" fontId="6" fillId="0" borderId="65" xfId="34" applyFont="1" applyBorder="1" applyAlignment="1" applyProtection="1">
      <alignment horizontal="center"/>
      <protection hidden="1"/>
    </xf>
    <xf numFmtId="0" fontId="6" fillId="0" borderId="94" xfId="34" applyFont="1" applyBorder="1" applyAlignment="1" applyProtection="1">
      <alignment horizontal="center"/>
      <protection hidden="1"/>
    </xf>
    <xf numFmtId="1" fontId="6" fillId="0" borderId="33" xfId="34" applyNumberFormat="1" applyFont="1" applyBorder="1" applyAlignment="1" applyProtection="1">
      <alignment horizontal="left"/>
      <protection hidden="1"/>
    </xf>
    <xf numFmtId="1" fontId="6" fillId="0" borderId="63" xfId="34" applyNumberFormat="1" applyFont="1" applyBorder="1" applyAlignment="1" applyProtection="1">
      <alignment horizontal="left"/>
      <protection hidden="1"/>
    </xf>
    <xf numFmtId="1" fontId="6" fillId="0" borderId="56" xfId="34" applyNumberFormat="1" applyFont="1" applyBorder="1" applyAlignment="1" applyProtection="1">
      <alignment horizontal="left"/>
      <protection hidden="1"/>
    </xf>
    <xf numFmtId="0" fontId="6" fillId="0" borderId="31" xfId="34" applyFont="1" applyFill="1" applyBorder="1" applyAlignment="1" applyProtection="1">
      <alignment horizontal="center" vertical="center"/>
      <protection hidden="1"/>
    </xf>
    <xf numFmtId="0" fontId="6" fillId="0" borderId="14" xfId="34" applyFont="1" applyFill="1" applyBorder="1" applyAlignment="1" applyProtection="1">
      <alignment horizontal="center" vertical="center"/>
      <protection hidden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6" xfId="34" applyFont="1" applyBorder="1" applyAlignment="1" applyProtection="1">
      <alignment horizontal="center"/>
      <protection hidden="1"/>
    </xf>
    <xf numFmtId="0" fontId="6" fillId="0" borderId="95" xfId="34" applyFont="1" applyBorder="1" applyAlignment="1" applyProtection="1">
      <alignment horizontal="center"/>
      <protection hidden="1"/>
    </xf>
    <xf numFmtId="0" fontId="50" fillId="0" borderId="0" xfId="0" applyFont="1" applyAlignment="1">
      <alignment horizontal="center"/>
    </xf>
    <xf numFmtId="0" fontId="0" fillId="0" borderId="7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1" xfId="0" applyBorder="1" applyAlignment="1">
      <alignment horizontal="center"/>
    </xf>
    <xf numFmtId="0" fontId="5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tandard_DUOMIX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88;&#1072;&#1089;&#1087;&#1077;&#1095;&#1072;&#1090;&#1072;&#1090;&#1100;\&#1087;&#1088;&#1086;&#1090;&#1086;&#1082;&#1086;&#1083;&#1072;%2010.12.201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-2010 г.р.до 26 кг не-ваза"/>
      <sheetName val="2009-20010 свыше 30 кг."/>
      <sheetName val="2007-2008 г.р. дев. до 40 кг."/>
      <sheetName val="2007-2008 г.р. дев. до 32 кг."/>
      <sheetName val="2007-2008 г.р. дев. до 36"/>
      <sheetName val="2001-2003 г.р. до 66 "/>
      <sheetName val="2001-2003 г.р. до 66 не-ваза"/>
      <sheetName val="2007-2008 до 32"/>
      <sheetName val="2007-2008 г.р. 25-28 не-ваза"/>
      <sheetName val="2004-2006 г.р. до 45 не-ваза"/>
      <sheetName val="2004-2006 до 34"/>
      <sheetName val="2004-06 до34 не-ваза"/>
      <sheetName val="турнир"/>
      <sheetName val="категории"/>
      <sheetName val="2004-2006 г.р. до 66 кг.не-ваза"/>
      <sheetName val="2009-2010 г.р.до 30 кг не-ваза"/>
      <sheetName val="2009-20010 до 30 кг."/>
      <sheetName val="2009-20010 до 26 кг."/>
      <sheetName val="2009-2010 г.р.до 23 кг"/>
      <sheetName val="2009-10г.р.дев.до 30 кг не-ваза"/>
      <sheetName val="2009-2010 г.р. дев.до 30 кг. "/>
      <sheetName val="2001-2003 г.р.до 45 кг. не-ваза"/>
      <sheetName val="2001-2003 г.р.до 45 кг."/>
      <sheetName val="2001-2003 г.р.до 73 кг. не-ваза"/>
      <sheetName val="2001-2003 г.р.до 73 кг. "/>
      <sheetName val="2001-2003 г.р. до 60 кг."/>
      <sheetName val="2004-2006 г.р. до 66 кг."/>
      <sheetName val="2004-2006 г.р. св 66"/>
      <sheetName val="2004-2006 г.р. до 55 не-ваза"/>
      <sheetName val="2004-2006 г.р. до 55"/>
      <sheetName val="2004-2006 г.р. до 50"/>
      <sheetName val="2004-2006 г.р. до 45"/>
      <sheetName val="2004-2006 до 41 не-ваза"/>
      <sheetName val="2004-2006 до 41"/>
      <sheetName val="2004-2006 до 37 не-ваза"/>
      <sheetName val="2004-2006 до 37"/>
      <sheetName val="2004-2006 г.р. девочки до 36 кг"/>
      <sheetName val="2004-2006г.р. дев.до40 не-ваза"/>
      <sheetName val="2004-2006 г.р. девочки до 40"/>
      <sheetName val="2004-2006г.р. дев.до 50 не-ваза"/>
      <sheetName val="2004-2006 г.р. девочки 50"/>
      <sheetName val="2007-2008 до 28"/>
      <sheetName val="2007-2008 до 32 не-ваза"/>
      <sheetName val="2007-2008 до 36"/>
      <sheetName val="2007-2008 до 36 не-ваза"/>
      <sheetName val="2007-2008 г.р. св.40"/>
    </sheetNames>
    <sheetDataSet>
      <sheetData sheetId="12">
        <row r="3">
          <cell r="C3" t="str">
            <v>Вольхин Н.А.</v>
          </cell>
        </row>
        <row r="4">
          <cell r="C4" t="str">
            <v>Тайсемизов М.В.</v>
          </cell>
        </row>
      </sheetData>
    </sheetDataSet>
  </externalBook>
</externalLink>
</file>

<file path=xl/tables/table1.xml><?xml version="1.0" encoding="utf-8"?>
<table xmlns="http://schemas.openxmlformats.org/spreadsheetml/2006/main" id="730" name="Таблица22731" displayName="Таблица22731" ref="B2:I14" totalsRowShown="0">
  <autoFilter ref="B2:I1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739" name="Таблица22440441442443444445446447448740" displayName="Таблица22440441442443444445446447448740" ref="B184:I199" totalsRowShown="0">
  <autoFilter ref="B184:I19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740" name="Таблица22440441442443444445446447448449741" displayName="Таблица22440441442443444445446447448449741" ref="B202:I214" totalsRowShown="0">
  <autoFilter ref="B202:I21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741" name="Таблица22440441442443444445446447448449450742" displayName="Таблица22440441442443444445446447448449450742" ref="B217:I229" totalsRowShown="0">
  <autoFilter ref="B217:I22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742" name="Таблица22440441442443444445446447448449450451743" displayName="Таблица22440441442443444445446447448449450451743" ref="B232:I244" totalsRowShown="0">
  <autoFilter ref="B232:I24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743" name="Таблица22440441442443444445446447448449450451452744" displayName="Таблица22440441442443444445446447448449450451452744" ref="B247:I259" totalsRowShown="0">
  <autoFilter ref="B247:I25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744" name="Таблица22440441442443444445446447448449450451452453745" displayName="Таблица22440441442443444445446447448449450451452453745" ref="B262:I274" totalsRowShown="0">
  <autoFilter ref="B262:I27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745" name="Таблица22440441442443444445446447448449450451452453454746" displayName="Таблица22440441442443444445446447448449450451452453454746" ref="B277:I289" totalsRowShown="0">
  <autoFilter ref="B277:I28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746" name="Таблица22440441442443444445446447448449450451452453454455747" displayName="Таблица22440441442443444445446447448449450451452453454455747" ref="B292:I304" totalsRowShown="0">
  <autoFilter ref="B292:I30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747" name="Таблица22440441442443444445446447448449450451452453454455456748" displayName="Таблица22440441442443444445446447448449450451452453454455456748" ref="B307:I319" totalsRowShown="0">
  <autoFilter ref="B307:I31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748" name="Таблица22440441442443444445446447448449450451452453454455456457749" displayName="Таблица22440441442443444445446447448449450451452453454455456457749" ref="B322:I334" totalsRowShown="0">
  <autoFilter ref="B322:I33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31" name="Таблица22440732" displayName="Таблица22440732" ref="B17:I29" totalsRowShown="0">
  <autoFilter ref="B17:I2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749" name="Таблица22440441442443444445446447448449450451452453454455456457458750" displayName="Таблица22440441442443444445446447448449450451452453454455456457458750" ref="B352:I364" totalsRowShown="0">
  <autoFilter ref="B352:I36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750" name="Таблица22440441442443444445446447448449450451452453454455456457458459751" displayName="Таблица22440441442443444445446447448449450451452453454455456457458459751" ref="B367:I379" totalsRowShown="0">
  <autoFilter ref="B367:I37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751" name="Таблица22440441442443444445446447448449450451452453454455456457458459460752" displayName="Таблица22440441442443444445446447448449450451452453454455456457458459460752" ref="B382:I394" totalsRowShown="0">
  <autoFilter ref="B382:I39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752" name="Таблица22440441442443444445446447448449450451452453454455456457458459460461753" displayName="Таблица22440441442443444445446447448449450451452453454455456457458459460461753" ref="B397:I409" totalsRowShown="0">
  <autoFilter ref="B397:I40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753" name="Таблица22440441442443444445446447448449450451452453454455456457458459460461462754" displayName="Таблица22440441442443444445446447448449450451452453454455456457458459460461462754" ref="B412:I424" totalsRowShown="0">
  <autoFilter ref="B412:I42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754" name="Таблица22440441442443444445446447448449450451452453454455456457458463755" displayName="Таблица22440441442443444445446447448449450451452453454455456457458463755" ref="B337:I349" totalsRowShown="0">
  <autoFilter ref="B337:I34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755" name="Таблица22440441442443444445446447448449450451452453454455456457458459460461462464756" displayName="Таблица22440441442443444445446447448449450451452453454455456457458459460461462464756" ref="B450:I462" totalsRowShown="0">
  <autoFilter ref="B450:I462"/>
  <tableColumns count="8">
    <tableColumn id="1" name="№"/>
    <tableColumn id="2" name="Фио"/>
    <tableColumn id="3" name="Столбец1"/>
    <tableColumn id="4" name="Столбец2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756" name="Таблица22440441442443444445446447448449450451452453454455456457458459460461462464465757" displayName="Таблица22440441442443444445446447448449450451452453454455456457458459460461462464465757" ref="B465:I477" totalsRowShown="0">
  <autoFilter ref="B465:I477"/>
  <tableColumns count="8">
    <tableColumn id="1" name="№"/>
    <tableColumn id="2" name="Фио"/>
    <tableColumn id="3" name="Столбец1"/>
    <tableColumn id="4" name="Столбец2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757" name="Таблица22440441442443444445446447448449450451452453454455456457458459460461462464465466758" displayName="Таблица22440441442443444445446447448449450451452453454455456457458459460461462464465466758" ref="B480:I492" totalsRowShown="0">
  <autoFilter ref="B480:I492"/>
  <tableColumns count="8">
    <tableColumn id="1" name="№"/>
    <tableColumn id="2" name="Фио"/>
    <tableColumn id="3" name="Столбец1"/>
    <tableColumn id="4" name="Столбец2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758" name="Таблица22440441442443444445446447448449450451452453454455456457458459460461462464465466467759" displayName="Таблица22440441442443444445446447448449450451452453454455456457458459460461462464465466467759" ref="B495:I510" totalsRowShown="0">
  <autoFilter ref="B495:I510"/>
  <tableColumns count="8">
    <tableColumn id="1" name="№"/>
    <tableColumn id="2" name="Фио"/>
    <tableColumn id="3" name="Столбец1"/>
    <tableColumn id="4" name="Столбец2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32" name="Таблица22440441733" displayName="Таблица22440441733" ref="B32:I44" totalsRowShown="0">
  <autoFilter ref="B32:I4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438" name="Таблица22" displayName="Таблица22" ref="B2:I14" totalsRowShown="0">
  <autoFilter ref="B2:I14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439" name="Таблица22440" displayName="Таблица22440" ref="B17:I29" totalsRowShown="0">
  <autoFilter ref="B17:I29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440" name="Таблица22440441" displayName="Таблица22440441" ref="B32:I42" totalsRowShown="0">
  <autoFilter ref="B32:I42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441" name="Таблица22440441442" displayName="Таблица22440441442" ref="B45:I56" totalsRowShown="0">
  <autoFilter ref="B45:I56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442" name="Таблица22440441442443" displayName="Таблица22440441442443" ref="B59:I69" totalsRowShown="0">
  <autoFilter ref="B59:I69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443" name="Таблица22440441442443444" displayName="Таблица22440441442443444" ref="B72:I83" totalsRowShown="0">
  <autoFilter ref="B72:I83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444" name="Таблица22440441442443444445" displayName="Таблица22440441442443444445" ref="B86:I97" totalsRowShown="0">
  <autoFilter ref="B86:I97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445" name="Таблица22440441442443444445446" displayName="Таблица22440441442443444445446" ref="B121:I133" totalsRowShown="0">
  <autoFilter ref="B121:I133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446" name="Таблица22440441442443444445446447" displayName="Таблица22440441442443444445446447" ref="B159:I171" totalsRowShown="0">
  <autoFilter ref="B159:I171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447" name="Таблица22440441442443444445446447448" displayName="Таблица22440441442443444445446447448" ref="B174:I186" totalsRowShown="0">
  <autoFilter ref="B174:I186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33" name="Таблица22440441442734" displayName="Таблица22440441442734" ref="B47:I59" totalsRowShown="0">
  <autoFilter ref="B47:I5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48" name="Таблица22440441442443444445446447448449" displayName="Таблица22440441442443444445446447448449" ref="B189:I199" totalsRowShown="0">
  <autoFilter ref="B189:I199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49" name="Таблица22440441442443444445446447448449450" displayName="Таблица22440441442443444445446447448449450" ref="B202:I214" totalsRowShown="0">
  <autoFilter ref="B202:I214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50" name="Таблица22440441442443444445446447448449450451" displayName="Таблица22440441442443444445446447448449450451" ref="B217:I229" totalsRowShown="0">
  <autoFilter ref="B217:I229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51" name="Таблица22440441442443444445446447448449450451452" displayName="Таблица22440441442443444445446447448449450451452" ref="B232:I243" totalsRowShown="0">
  <autoFilter ref="B232:I243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52" name="Таблица22440441442443444445446447448449450451452453" displayName="Таблица22440441442443444445446447448449450451452453" ref="B246:I258" totalsRowShown="0">
  <autoFilter ref="B246:I258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3" name="Таблица22440441442443444445446447448449450451452453454" displayName="Таблица22440441442443444445446447448449450451452453454" ref="B261:I273" totalsRowShown="0">
  <autoFilter ref="B261:I273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54" name="Таблица22440441442443444445446447448449450451452453454455" displayName="Таблица22440441442443444445446447448449450451452453454455" ref="B276:I287" totalsRowShown="0">
  <autoFilter ref="B276:I287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55" name="Таблица22440441442443444445446447448449450451452453454455456" displayName="Таблица22440441442443444445446447448449450451452453454455456" ref="B290:I302" totalsRowShown="0">
  <autoFilter ref="B290:I302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56" name="Таблица22440441442443444445446447448449450451452453454455456457" displayName="Таблица22440441442443444445446447448449450451452453454455456457" ref="B305:I316" totalsRowShown="0">
  <autoFilter ref="B305:I316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57" name="Таблица22440441442443444445446447448449450451452453454455456457458" displayName="Таблица22440441442443444445446447448449450451452453454455456457458" ref="B334:I346" totalsRowShown="0">
  <autoFilter ref="B334:I346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34" name="Таблица22440441442443735" displayName="Таблица22440441442443735" ref="B62:I74" totalsRowShown="0">
  <autoFilter ref="B62:I7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458" name="Таблица22440441442443444445446447448449450451452453454455456457458459" displayName="Таблица22440441442443444445446447448449450451452453454455456457458459" ref="B349:I361" totalsRowShown="0">
  <autoFilter ref="B349:I361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459" name="Таблица22440441442443444445446447448449450451452453454455456457458459460" displayName="Таблица22440441442443444445446447448449450451452453454455456457458459460" ref="B364:I376" totalsRowShown="0">
  <autoFilter ref="B364:I376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460" name="Таблица22440441442443444445446447448449450451452453454455456457458459460461" displayName="Таблица22440441442443444445446447448449450451452453454455456457458459460461" ref="B379:I391" totalsRowShown="0">
  <autoFilter ref="B379:I391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461" name="Таблица22440441442443444445446447448449450451452453454455456457458459460461462" displayName="Таблица22440441442443444445446447448449450451452453454455456457458459460461462" ref="B394:I405" totalsRowShown="0">
  <autoFilter ref="B394:I405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462" name="Таблица22440441442443444445446447448449450451452453454455456457458463" displayName="Таблица22440441442443444445446447448449450451452453454455456457458463" ref="B319:I331" totalsRowShown="0">
  <autoFilter ref="B319:I331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463" name="Таблица22440441442443444445446447448449450451452453454455456457458459460461462464" displayName="Таблица22440441442443444445446447448449450451452453454455456457458459460461462464" ref="B431:I443" totalsRowShown="0">
  <autoFilter ref="B431:I443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464" name="Таблица22440441442443444445446447448449450451452453454455456457458459460461462464465" displayName="Таблица22440441442443444445446447448449450451452453454455456457458459460461462464465" ref="B446:I458" totalsRowShown="0">
  <autoFilter ref="B446:I458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465" name="Таблица22440441442443444445446447448449450451452453454455456457458459460461462464465466" displayName="Таблица22440441442443444445446447448449450451452453454455456457458459460461462464465466" ref="B461:I473" totalsRowShown="0">
  <autoFilter ref="B461:I473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466" name="Таблица22440441442443444445446447448449450451452453454455456457458459460461462464465466467" displayName="Таблица22440441442443444445446447448449450451452453454455456457458459460461462464465466467" ref="B476:I491" totalsRowShown="0">
  <autoFilter ref="B476:I491"/>
  <tableColumns count="8">
    <tableColumn id="1" name="№"/>
    <tableColumn id="2" name="Фио"/>
    <tableColumn id="3" name="год рождения"/>
    <tableColumn id="4" name="вес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42" name="Таблица2593601795" displayName="Таблица2593601795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35" name="Таблица22440441442443444736" displayName="Таблица22440441442443444736" ref="B77:I89" totalsRowShown="0">
  <autoFilter ref="B77:I89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540" name="Таблица2593601602603604" displayName="Таблица2593601602603604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832" name="Таблица2593601795833" displayName="Таблица2593601795833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541" name="Таблица2593596598600" displayName="Таблица2593596598600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id="257" name="Таблица2913258" displayName="Таблица2913258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539" name="Таблица2593596598" displayName="Таблица2593596598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181" name="Таблица29138081182" displayName="Таблица29138081182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536" name="Таблица2593601602603604605606607608609611612613614" displayName="Таблица2593601602603604605606607608609611612613614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id="911" name="Таблица2593601602603604605606607608609611612613614912" displayName="Таблица2593601602603604605606607608609611612613614912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912" name="Таблица2593601602603604605606607608609611612613614912913" displayName="Таблица2593601602603604605606607608609611612613614912913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529" name="Таблица2590591" displayName="Таблица2590591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36" name="Таблица22440441442443444445737" displayName="Таблица22440441442443444445737" ref="B92:I104" totalsRowShown="0">
  <autoFilter ref="B92:I104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833" name="Таблица2590591834" displayName="Таблица2590591834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id="834" name="Таблица2590591834835" displayName="Таблица2590591834835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909" name="Таблица2590591834835910" displayName="Таблица2590591834835910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530" name="Таблица2586589796797" displayName="Таблица2586589796797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533" name="Таблица2593601602603604605606607608609611612613614615672673804" displayName="Таблица2593601602603604605606607608609611612613614615672673804" ref="B2:G6" totalsRowShown="0">
  <autoFilter ref="B2:G6"/>
  <tableColumns count="6">
    <tableColumn id="1" name="№"/>
    <tableColumn id="2" name="Фио"/>
    <tableColumn id="3" name="год рождения"/>
    <tableColumn id="4" name="вес"/>
    <tableColumn id="5" name="Город"/>
    <tableColumn id="6" name="Тренер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737" name="Таблица22440441442443444445446738" displayName="Таблица22440441442443444445446738" ref="B129:I141" totalsRowShown="0">
  <autoFilter ref="B129:I141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738" name="Таблица22440441442443444445446447739" displayName="Таблица22440441442443444445446447739" ref="B168:I181" totalsRowShown="0">
  <autoFilter ref="B168:I181"/>
  <tableColumns count="8">
    <tableColumn id="1" name="№"/>
    <tableColumn id="2" name="Фио"/>
    <tableColumn id="3" name="докумкнты"/>
    <tableColumn id="4" name="сумма"/>
    <tableColumn id="5" name="Город"/>
    <tableColumn id="6" name="Тренер"/>
    <tableColumn id="7" name="Разряд"/>
    <tableColumn id="8" name="ф/н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6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6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6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6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6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6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6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6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Relationship Id="rId21" Type="http://schemas.openxmlformats.org/officeDocument/2006/relationships/table" Target="../tables/table21.xml" /><Relationship Id="rId22" Type="http://schemas.openxmlformats.org/officeDocument/2006/relationships/table" Target="../tables/table22.xml" /><Relationship Id="rId23" Type="http://schemas.openxmlformats.org/officeDocument/2006/relationships/table" Target="../tables/table23.xml" /><Relationship Id="rId24" Type="http://schemas.openxmlformats.org/officeDocument/2006/relationships/table" Target="../tables/table24.xml" /><Relationship Id="rId25" Type="http://schemas.openxmlformats.org/officeDocument/2006/relationships/table" Target="../tables/table25.xml" /><Relationship Id="rId26" Type="http://schemas.openxmlformats.org/officeDocument/2006/relationships/table" Target="../tables/table26.xml" /><Relationship Id="rId27" Type="http://schemas.openxmlformats.org/officeDocument/2006/relationships/table" Target="../tables/table27.xml" /><Relationship Id="rId28" Type="http://schemas.openxmlformats.org/officeDocument/2006/relationships/table" Target="../tables/table28.xml" /><Relationship Id="rId29" Type="http://schemas.openxmlformats.org/officeDocument/2006/relationships/table" Target="../tables/table29.xml" /><Relationship Id="rId30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6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7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7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7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7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7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table" Target="../tables/table31.xml" /><Relationship Id="rId3" Type="http://schemas.openxmlformats.org/officeDocument/2006/relationships/table" Target="../tables/table32.xml" /><Relationship Id="rId4" Type="http://schemas.openxmlformats.org/officeDocument/2006/relationships/table" Target="../tables/table33.xml" /><Relationship Id="rId5" Type="http://schemas.openxmlformats.org/officeDocument/2006/relationships/table" Target="../tables/table34.xml" /><Relationship Id="rId6" Type="http://schemas.openxmlformats.org/officeDocument/2006/relationships/table" Target="../tables/table35.xml" /><Relationship Id="rId7" Type="http://schemas.openxmlformats.org/officeDocument/2006/relationships/table" Target="../tables/table36.xml" /><Relationship Id="rId8" Type="http://schemas.openxmlformats.org/officeDocument/2006/relationships/table" Target="../tables/table37.xml" /><Relationship Id="rId9" Type="http://schemas.openxmlformats.org/officeDocument/2006/relationships/table" Target="../tables/table38.xml" /><Relationship Id="rId10" Type="http://schemas.openxmlformats.org/officeDocument/2006/relationships/table" Target="../tables/table39.xml" /><Relationship Id="rId11" Type="http://schemas.openxmlformats.org/officeDocument/2006/relationships/table" Target="../tables/table40.xml" /><Relationship Id="rId12" Type="http://schemas.openxmlformats.org/officeDocument/2006/relationships/table" Target="../tables/table41.xml" /><Relationship Id="rId13" Type="http://schemas.openxmlformats.org/officeDocument/2006/relationships/table" Target="../tables/table42.xml" /><Relationship Id="rId14" Type="http://schemas.openxmlformats.org/officeDocument/2006/relationships/table" Target="../tables/table43.xml" /><Relationship Id="rId15" Type="http://schemas.openxmlformats.org/officeDocument/2006/relationships/table" Target="../tables/table44.xml" /><Relationship Id="rId16" Type="http://schemas.openxmlformats.org/officeDocument/2006/relationships/table" Target="../tables/table45.xml" /><Relationship Id="rId17" Type="http://schemas.openxmlformats.org/officeDocument/2006/relationships/table" Target="../tables/table46.xml" /><Relationship Id="rId18" Type="http://schemas.openxmlformats.org/officeDocument/2006/relationships/table" Target="../tables/table47.xml" /><Relationship Id="rId19" Type="http://schemas.openxmlformats.org/officeDocument/2006/relationships/table" Target="../tables/table48.xml" /><Relationship Id="rId20" Type="http://schemas.openxmlformats.org/officeDocument/2006/relationships/table" Target="../tables/table49.xml" /><Relationship Id="rId21" Type="http://schemas.openxmlformats.org/officeDocument/2006/relationships/table" Target="../tables/table50.xml" /><Relationship Id="rId22" Type="http://schemas.openxmlformats.org/officeDocument/2006/relationships/table" Target="../tables/table51.xml" /><Relationship Id="rId23" Type="http://schemas.openxmlformats.org/officeDocument/2006/relationships/table" Target="../tables/table52.xml" /><Relationship Id="rId24" Type="http://schemas.openxmlformats.org/officeDocument/2006/relationships/table" Target="../tables/table53.xml" /><Relationship Id="rId25" Type="http://schemas.openxmlformats.org/officeDocument/2006/relationships/table" Target="../tables/table54.xml" /><Relationship Id="rId26" Type="http://schemas.openxmlformats.org/officeDocument/2006/relationships/table" Target="../tables/table55.xml" /><Relationship Id="rId27" Type="http://schemas.openxmlformats.org/officeDocument/2006/relationships/table" Target="../tables/table56.xml" /><Relationship Id="rId28" Type="http://schemas.openxmlformats.org/officeDocument/2006/relationships/table" Target="../tables/table57.xml" /><Relationship Id="rId29" Type="http://schemas.openxmlformats.org/officeDocument/2006/relationships/table" Target="../tables/table58.xml" /><Relationship Id="rId3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6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zoomScalePageLayoutView="0" workbookViewId="0" topLeftCell="A1">
      <selection activeCell="C5" sqref="C5"/>
    </sheetView>
  </sheetViews>
  <sheetFormatPr defaultColWidth="9.140625" defaultRowHeight="28.5" customHeight="1"/>
  <cols>
    <col min="1" max="1" width="7.421875" style="0" customWidth="1"/>
    <col min="2" max="2" width="25.00390625" style="0" customWidth="1"/>
    <col min="3" max="3" width="40.140625" style="0" customWidth="1"/>
    <col min="5" max="5" width="15.140625" style="0" customWidth="1"/>
    <col min="6" max="6" width="21.7109375" style="0" customWidth="1"/>
  </cols>
  <sheetData>
    <row r="1" spans="2:3" ht="60.75" customHeight="1">
      <c r="B1" s="181" t="s">
        <v>35</v>
      </c>
      <c r="C1" s="289" t="s">
        <v>358</v>
      </c>
    </row>
    <row r="2" spans="2:3" ht="28.5" customHeight="1">
      <c r="B2" s="181"/>
      <c r="C2" s="1"/>
    </row>
    <row r="3" spans="2:3" ht="28.5" customHeight="1">
      <c r="B3" s="185" t="s">
        <v>5</v>
      </c>
      <c r="C3" s="1" t="s">
        <v>6</v>
      </c>
    </row>
    <row r="4" spans="2:3" ht="28.5" customHeight="1">
      <c r="B4" s="181" t="s">
        <v>8</v>
      </c>
      <c r="C4" t="s">
        <v>96</v>
      </c>
    </row>
    <row r="6" spans="2:3" ht="28.5" customHeight="1">
      <c r="B6" s="181" t="s">
        <v>44</v>
      </c>
      <c r="C6" s="187"/>
    </row>
    <row r="7" ht="28.5" customHeight="1">
      <c r="C7" s="187"/>
    </row>
    <row r="8" ht="28.5" customHeight="1">
      <c r="C8" s="187"/>
    </row>
    <row r="9" ht="28.5" customHeight="1">
      <c r="C9" s="187"/>
    </row>
    <row r="10" ht="28.5" customHeight="1">
      <c r="C10" s="187"/>
    </row>
    <row r="11" ht="28.5" customHeight="1">
      <c r="C11" s="187"/>
    </row>
    <row r="12" ht="28.5" customHeight="1">
      <c r="C12" s="187"/>
    </row>
    <row r="13" ht="28.5" customHeight="1">
      <c r="C13" s="187"/>
    </row>
    <row r="14" ht="28.5" customHeight="1">
      <c r="C14" s="187"/>
    </row>
    <row r="15" ht="28.5" customHeight="1">
      <c r="C15" s="187"/>
    </row>
    <row r="16" ht="28.5" customHeight="1">
      <c r="C16" s="187"/>
    </row>
    <row r="17" ht="28.5" customHeight="1">
      <c r="C17" s="187"/>
    </row>
    <row r="18" ht="28.5" customHeight="1">
      <c r="C18" s="187"/>
    </row>
    <row r="19" ht="28.5" customHeight="1">
      <c r="C19" s="187"/>
    </row>
    <row r="20" ht="28.5" customHeight="1">
      <c r="C20" s="187"/>
    </row>
    <row r="21" ht="28.5" customHeight="1">
      <c r="C21" s="187"/>
    </row>
    <row r="22" ht="28.5" customHeight="1">
      <c r="C22" s="187"/>
    </row>
    <row r="23" ht="28.5" customHeight="1">
      <c r="C23" s="187"/>
    </row>
    <row r="24" ht="28.5" customHeight="1">
      <c r="C24" s="187"/>
    </row>
    <row r="25" ht="28.5" customHeight="1">
      <c r="C25" s="187"/>
    </row>
    <row r="26" ht="28.5" customHeight="1">
      <c r="C26" s="187"/>
    </row>
    <row r="27" ht="28.5" customHeight="1">
      <c r="C27" s="18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5"/>
  <cols>
    <col min="1" max="1" width="3.421875" style="48" customWidth="1"/>
    <col min="2" max="2" width="16.7109375" style="176" customWidth="1"/>
    <col min="3" max="3" width="3.7109375" style="177" customWidth="1"/>
    <col min="4" max="4" width="4.00390625" style="177" customWidth="1"/>
    <col min="5" max="5" width="15.7109375" style="48" customWidth="1"/>
    <col min="6" max="6" width="19.140625" style="48" customWidth="1"/>
    <col min="7" max="9" width="3.7109375" style="48" customWidth="1"/>
    <col min="10" max="10" width="4.28125" style="48" customWidth="1"/>
    <col min="11" max="15" width="3.7109375" style="48" customWidth="1"/>
    <col min="16" max="16" width="6.421875" style="48" bestFit="1" customWidth="1"/>
    <col min="17" max="17" width="4.140625" style="48" customWidth="1"/>
    <col min="18" max="18" width="7.28125" style="48" customWidth="1"/>
    <col min="19" max="19" width="5.140625" style="48" customWidth="1"/>
    <col min="20" max="20" width="5.00390625" style="48" customWidth="1"/>
    <col min="21" max="22" width="10.7109375" style="48" hidden="1" customWidth="1"/>
    <col min="23" max="23" width="2.00390625" style="48" customWidth="1"/>
    <col min="24" max="24" width="2.8515625" style="48" customWidth="1"/>
    <col min="25" max="25" width="12.7109375" style="48" customWidth="1"/>
    <col min="26" max="26" width="1.421875" style="48" customWidth="1"/>
    <col min="27" max="27" width="9.7109375" style="48" bestFit="1" customWidth="1"/>
    <col min="28" max="28" width="1.421875" style="48" customWidth="1"/>
    <col min="29" max="29" width="16.421875" style="48" customWidth="1"/>
    <col min="30" max="31" width="10.7109375" style="48" hidden="1" customWidth="1"/>
    <col min="32" max="33" width="11.421875" style="48" customWidth="1"/>
    <col min="34" max="34" width="23.421875" style="48" bestFit="1" customWidth="1"/>
    <col min="35" max="35" width="12.00390625" style="48" bestFit="1" customWidth="1"/>
    <col min="36" max="36" width="14.421875" style="48" customWidth="1"/>
    <col min="37" max="37" width="5.57421875" style="48" bestFit="1" customWidth="1"/>
    <col min="38" max="38" width="3.421875" style="48" bestFit="1" customWidth="1"/>
    <col min="39" max="39" width="9.8515625" style="48" bestFit="1" customWidth="1"/>
    <col min="40" max="16384" width="11.421875" style="48" customWidth="1"/>
  </cols>
  <sheetData>
    <row r="1" spans="2:5" ht="15">
      <c r="B1" t="s">
        <v>41</v>
      </c>
      <c r="C1" s="188"/>
      <c r="E1" s="190" t="s">
        <v>360</v>
      </c>
    </row>
    <row r="2" spans="1:12" s="193" customFormat="1" ht="16.5" thickBot="1">
      <c r="A2" s="52"/>
      <c r="B2" s="191" t="s">
        <v>45</v>
      </c>
      <c r="C2" s="189"/>
      <c r="D2" s="191"/>
      <c r="E2" s="191" t="s">
        <v>39</v>
      </c>
      <c r="G2" s="191"/>
      <c r="H2" s="191"/>
      <c r="I2" s="191"/>
      <c r="J2" s="192"/>
      <c r="K2" s="192"/>
      <c r="L2" s="192"/>
    </row>
    <row r="3" spans="1:12" s="195" customFormat="1" ht="33.75" thickBot="1">
      <c r="A3" s="225">
        <v>1</v>
      </c>
      <c r="B3" s="341" t="s">
        <v>62</v>
      </c>
      <c r="C3" s="342">
        <v>2005</v>
      </c>
      <c r="D3" s="342">
        <v>60</v>
      </c>
      <c r="E3" s="343" t="s">
        <v>43</v>
      </c>
      <c r="F3" s="344" t="s">
        <v>146</v>
      </c>
      <c r="G3" s="194"/>
      <c r="H3" s="194"/>
      <c r="I3" s="194"/>
      <c r="J3" s="196"/>
      <c r="K3" s="196"/>
      <c r="L3" s="196"/>
    </row>
    <row r="4" spans="1:12" s="195" customFormat="1" ht="17.25" thickBot="1">
      <c r="A4" s="225">
        <v>2</v>
      </c>
      <c r="B4" s="355" t="s">
        <v>283</v>
      </c>
      <c r="C4" s="356">
        <v>2005</v>
      </c>
      <c r="D4" s="356">
        <v>60</v>
      </c>
      <c r="E4" s="353" t="s">
        <v>43</v>
      </c>
      <c r="F4" s="354" t="s">
        <v>167</v>
      </c>
      <c r="G4" s="374"/>
      <c r="H4" s="374"/>
      <c r="I4" s="194"/>
      <c r="J4" s="196"/>
      <c r="K4" s="196"/>
      <c r="L4" s="196"/>
    </row>
    <row r="5" spans="1:12" s="195" customFormat="1" ht="33.75" thickBot="1">
      <c r="A5" s="225">
        <v>3</v>
      </c>
      <c r="B5" s="383" t="s">
        <v>243</v>
      </c>
      <c r="C5" s="384">
        <v>2004</v>
      </c>
      <c r="D5" s="384" t="s">
        <v>244</v>
      </c>
      <c r="E5" s="343" t="s">
        <v>240</v>
      </c>
      <c r="F5" s="344" t="s">
        <v>241</v>
      </c>
      <c r="G5" s="388"/>
      <c r="H5" s="388"/>
      <c r="I5" s="194"/>
      <c r="J5" s="196"/>
      <c r="K5" s="196"/>
      <c r="L5" s="196"/>
    </row>
    <row r="6" spans="1:8" s="197" customFormat="1" ht="17.25" thickBot="1">
      <c r="A6" s="226">
        <v>4</v>
      </c>
      <c r="B6" s="383"/>
      <c r="C6" s="384"/>
      <c r="D6" s="384"/>
      <c r="E6" s="343"/>
      <c r="F6" s="385"/>
      <c r="G6" s="386"/>
      <c r="H6" s="386"/>
    </row>
    <row r="7" spans="1:9" s="197" customFormat="1" ht="33.75" thickBot="1">
      <c r="A7" s="226">
        <v>5</v>
      </c>
      <c r="B7" s="347" t="s">
        <v>324</v>
      </c>
      <c r="C7" s="348"/>
      <c r="D7" s="348"/>
      <c r="E7" s="349" t="s">
        <v>1</v>
      </c>
      <c r="F7" s="354" t="s">
        <v>6</v>
      </c>
      <c r="G7" s="374"/>
      <c r="H7" s="374"/>
      <c r="I7" s="386"/>
    </row>
    <row r="8" spans="1:8" s="197" customFormat="1" ht="33.75" thickBot="1">
      <c r="A8" s="226">
        <v>6</v>
      </c>
      <c r="B8" s="383" t="s">
        <v>311</v>
      </c>
      <c r="C8" s="384">
        <v>2004</v>
      </c>
      <c r="D8" s="384">
        <v>60</v>
      </c>
      <c r="E8" s="367" t="s">
        <v>43</v>
      </c>
      <c r="F8" s="344" t="s">
        <v>299</v>
      </c>
      <c r="G8" s="374"/>
      <c r="H8" s="374"/>
    </row>
    <row r="9" spans="1:6" ht="17.25" thickBot="1">
      <c r="A9" s="227">
        <v>7</v>
      </c>
      <c r="B9" s="341"/>
      <c r="C9" s="342"/>
      <c r="D9" s="342"/>
      <c r="E9" s="343"/>
      <c r="F9" s="344"/>
    </row>
    <row r="10" spans="1:6" ht="17.25" thickBot="1">
      <c r="A10" s="228">
        <v>8</v>
      </c>
      <c r="B10" s="365"/>
      <c r="C10" s="366"/>
      <c r="D10" s="366"/>
      <c r="E10" s="343"/>
      <c r="F10" s="344"/>
    </row>
    <row r="11" spans="2:30" ht="16.5" thickBot="1">
      <c r="B11" s="49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 t="e">
        <f>IF(#REF!="",IF(#REF!="",IF(#REF!="",2,3),4),5)</f>
        <v>#REF!</v>
      </c>
      <c r="V11" s="51"/>
      <c r="Y11" s="53"/>
      <c r="Z11" s="53"/>
      <c r="AA11" s="53"/>
      <c r="AB11" s="53"/>
      <c r="AD11" s="52"/>
    </row>
    <row r="12" spans="1:30" ht="21" thickBot="1">
      <c r="A12" s="54"/>
      <c r="B12" s="415" t="s">
        <v>53</v>
      </c>
      <c r="C12" s="416"/>
      <c r="D12" s="416"/>
      <c r="E12" s="417"/>
      <c r="F12" s="203" t="s">
        <v>17</v>
      </c>
      <c r="G12" s="204"/>
      <c r="H12" s="205">
        <v>1</v>
      </c>
      <c r="I12" s="206"/>
      <c r="J12" s="207">
        <v>2</v>
      </c>
      <c r="K12" s="206"/>
      <c r="L12" s="207">
        <v>3</v>
      </c>
      <c r="M12" s="206"/>
      <c r="N12" s="207">
        <v>4</v>
      </c>
      <c r="O12" s="208"/>
      <c r="P12" s="55" t="s">
        <v>18</v>
      </c>
      <c r="Q12" s="56" t="s">
        <v>19</v>
      </c>
      <c r="R12" s="57" t="s">
        <v>20</v>
      </c>
      <c r="S12" s="58"/>
      <c r="T12" s="58"/>
      <c r="U12" s="52" t="e">
        <f>IF(#REF!="",IF(#REF!="",IF(#REF!="",2,3),4),5)</f>
        <v>#REF!</v>
      </c>
      <c r="V12" s="58"/>
      <c r="Y12" s="53"/>
      <c r="Z12" s="53"/>
      <c r="AA12" s="59"/>
      <c r="AB12" s="59"/>
      <c r="AD12" s="52"/>
    </row>
    <row r="13" spans="1:26" ht="16.5" thickBot="1">
      <c r="A13" s="60"/>
      <c r="B13" s="434" t="str">
        <f>B3</f>
        <v>Лесихин Евгений</v>
      </c>
      <c r="C13" s="435"/>
      <c r="D13" s="435"/>
      <c r="E13" s="435"/>
      <c r="F13" s="61" t="str">
        <f>E3</f>
        <v>Череповец</v>
      </c>
      <c r="G13" s="62"/>
      <c r="H13" s="63"/>
      <c r="I13" s="64"/>
      <c r="J13" s="65"/>
      <c r="K13" s="66"/>
      <c r="L13" s="65"/>
      <c r="M13" s="67"/>
      <c r="N13" s="233"/>
      <c r="O13" s="69"/>
      <c r="P13" s="70"/>
      <c r="Q13" s="71"/>
      <c r="R13" s="72"/>
      <c r="S13" s="73"/>
      <c r="T13" s="73"/>
      <c r="U13" s="53">
        <f>IF(R13="",0,R13)</f>
        <v>0</v>
      </c>
      <c r="V13" s="53" t="e">
        <f>IF(#REF!="",0,#REF!)</f>
        <v>#REF!</v>
      </c>
      <c r="Y13" s="53"/>
      <c r="Z13" s="53"/>
    </row>
    <row r="14" spans="1:26" ht="16.5" thickBot="1">
      <c r="A14" s="60"/>
      <c r="B14" s="434" t="str">
        <f>B4</f>
        <v>Емелин Игорь</v>
      </c>
      <c r="C14" s="435"/>
      <c r="D14" s="435"/>
      <c r="E14" s="435"/>
      <c r="F14" s="61" t="str">
        <f>E4</f>
        <v>Череповец</v>
      </c>
      <c r="G14" s="62"/>
      <c r="H14" s="74"/>
      <c r="I14" s="67"/>
      <c r="J14" s="75"/>
      <c r="K14" s="64"/>
      <c r="L14" s="65"/>
      <c r="M14" s="67"/>
      <c r="N14" s="68"/>
      <c r="O14" s="69"/>
      <c r="P14" s="70"/>
      <c r="Q14" s="76"/>
      <c r="R14" s="72"/>
      <c r="S14" s="73"/>
      <c r="T14" s="73"/>
      <c r="U14" s="53">
        <f>IF(R14="",0,R14)</f>
        <v>0</v>
      </c>
      <c r="V14" s="53" t="e">
        <f>IF(#REF!="",0,#REF!)</f>
        <v>#REF!</v>
      </c>
      <c r="Y14" s="77" t="s">
        <v>21</v>
      </c>
      <c r="Z14" s="53"/>
    </row>
    <row r="15" spans="1:33" ht="16.5" customHeight="1" thickBot="1">
      <c r="A15" s="60"/>
      <c r="B15" s="436" t="str">
        <f>B5</f>
        <v>Догадин Артем</v>
      </c>
      <c r="C15" s="437"/>
      <c r="D15" s="437"/>
      <c r="E15" s="437"/>
      <c r="F15" s="61" t="str">
        <f>E5</f>
        <v>Вологда, БК "Армада"</v>
      </c>
      <c r="G15" s="62"/>
      <c r="H15" s="74"/>
      <c r="I15" s="67"/>
      <c r="J15" s="65"/>
      <c r="K15" s="67"/>
      <c r="L15" s="75"/>
      <c r="M15" s="64"/>
      <c r="N15" s="232"/>
      <c r="O15" s="69"/>
      <c r="P15" s="70"/>
      <c r="Q15" s="76"/>
      <c r="R15" s="72"/>
      <c r="S15" s="73"/>
      <c r="T15" s="73"/>
      <c r="U15" s="53">
        <f>IF(R15="",0,R15)</f>
        <v>0</v>
      </c>
      <c r="V15" s="53" t="e">
        <f>IF(#REF!="",0,#REF!)</f>
        <v>#REF!</v>
      </c>
      <c r="X15" s="53"/>
      <c r="Y15" s="421" t="str">
        <f>турнир!C1</f>
        <v>Открытое Первенство Вологодской области по джиу-джитсу 27-28.01.2018
</v>
      </c>
      <c r="Z15" s="421"/>
      <c r="AA15" s="421"/>
      <c r="AB15" s="421"/>
      <c r="AC15" s="421"/>
      <c r="AD15" s="421"/>
      <c r="AE15" s="421"/>
      <c r="AF15" s="421"/>
      <c r="AG15" s="421"/>
    </row>
    <row r="16" spans="1:33" ht="23.25" customHeight="1" thickBot="1">
      <c r="A16" s="60"/>
      <c r="B16" s="422">
        <f>B6</f>
        <v>0</v>
      </c>
      <c r="C16" s="423"/>
      <c r="D16" s="423"/>
      <c r="E16" s="423"/>
      <c r="F16" s="202">
        <f>E6</f>
        <v>0</v>
      </c>
      <c r="G16" s="79"/>
      <c r="H16" s="80"/>
      <c r="I16" s="231"/>
      <c r="J16" s="82"/>
      <c r="K16" s="81"/>
      <c r="L16" s="82"/>
      <c r="M16" s="231"/>
      <c r="N16" s="83"/>
      <c r="O16" s="84"/>
      <c r="P16" s="85"/>
      <c r="Q16" s="86"/>
      <c r="R16" s="72"/>
      <c r="S16" s="73"/>
      <c r="T16" s="73"/>
      <c r="U16" s="53">
        <f>IF(R16="",0,R16)</f>
        <v>0</v>
      </c>
      <c r="V16" s="53" t="e">
        <f>IF(#REF!="",0,#REF!)</f>
        <v>#REF!</v>
      </c>
      <c r="X16" s="53"/>
      <c r="Y16" s="421"/>
      <c r="Z16" s="421"/>
      <c r="AA16" s="421"/>
      <c r="AB16" s="421"/>
      <c r="AC16" s="421"/>
      <c r="AD16" s="421"/>
      <c r="AE16" s="421"/>
      <c r="AF16" s="421"/>
      <c r="AG16" s="421"/>
    </row>
    <row r="17" spans="1:29" ht="16.5" thickBot="1">
      <c r="A17" s="87"/>
      <c r="B17" s="49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53"/>
      <c r="Z17" s="53"/>
      <c r="AB17" s="53"/>
      <c r="AC17" s="53"/>
    </row>
    <row r="18" spans="1:38" ht="16.5" thickTop="1">
      <c r="A18" s="87"/>
      <c r="B18" s="88" t="s">
        <v>22</v>
      </c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X18" s="53"/>
      <c r="Y18" s="89"/>
      <c r="Z18" s="90"/>
      <c r="AA18" s="89"/>
      <c r="AB18" s="53"/>
      <c r="AC18" s="91" t="s">
        <v>23</v>
      </c>
      <c r="AG18" s="92"/>
      <c r="AH18" s="2"/>
      <c r="AI18" s="92"/>
      <c r="AJ18" s="92"/>
      <c r="AK18" s="93"/>
      <c r="AL18" s="94"/>
    </row>
    <row r="19" spans="1:38" ht="43.5" thickBot="1">
      <c r="A19" s="87"/>
      <c r="B19" s="49"/>
      <c r="C19" s="50"/>
      <c r="D19" s="50"/>
      <c r="E19" s="51"/>
      <c r="F19" s="51"/>
      <c r="G19" s="95"/>
      <c r="H19" s="51"/>
      <c r="I19" s="51"/>
      <c r="J19" s="51"/>
      <c r="K19" s="51"/>
      <c r="L19" s="96"/>
      <c r="M19" s="51"/>
      <c r="N19" s="51"/>
      <c r="O19" s="51"/>
      <c r="P19" s="51"/>
      <c r="Q19" s="51"/>
      <c r="R19" s="51"/>
      <c r="S19" s="51"/>
      <c r="T19" s="51"/>
      <c r="U19" s="51"/>
      <c r="V19" s="51"/>
      <c r="X19" s="53"/>
      <c r="Y19" s="53"/>
      <c r="Z19" s="53"/>
      <c r="AA19" s="53"/>
      <c r="AB19" s="53"/>
      <c r="AC19" s="198" t="str">
        <f>E1</f>
        <v>2004-2006 г.р. до 60 кг. Не-ваза</v>
      </c>
      <c r="AG19" s="9"/>
      <c r="AH19" s="97"/>
      <c r="AI19" s="9"/>
      <c r="AJ19" s="9"/>
      <c r="AK19" s="98"/>
      <c r="AL19" s="99"/>
    </row>
    <row r="20" spans="1:39" ht="17.25" thickBot="1" thickTop="1">
      <c r="A20" s="87"/>
      <c r="B20" s="100" t="s">
        <v>24</v>
      </c>
      <c r="C20" s="199">
        <v>1</v>
      </c>
      <c r="D20" s="424" t="str">
        <f>B13</f>
        <v>Лесихин Евгений</v>
      </c>
      <c r="E20" s="425"/>
      <c r="F20" s="214" t="str">
        <f>B14</f>
        <v>Емелин Игорь</v>
      </c>
      <c r="G20" s="220"/>
      <c r="H20" s="220"/>
      <c r="I20" s="96"/>
      <c r="J20" s="100" t="s">
        <v>25</v>
      </c>
      <c r="K20" s="101">
        <v>6</v>
      </c>
      <c r="L20" s="426" t="str">
        <f>B13</f>
        <v>Лесихин Евгений</v>
      </c>
      <c r="M20" s="427"/>
      <c r="N20" s="427"/>
      <c r="O20" s="428"/>
      <c r="P20" s="222" t="str">
        <f>B15</f>
        <v>Догадин Артем</v>
      </c>
      <c r="Q20" s="215"/>
      <c r="R20" s="215"/>
      <c r="S20" s="220"/>
      <c r="T20" s="220"/>
      <c r="U20" s="96"/>
      <c r="V20" s="96"/>
      <c r="X20" s="104" t="s">
        <v>26</v>
      </c>
      <c r="Y20" s="105"/>
      <c r="Z20" s="106"/>
      <c r="AA20" s="53"/>
      <c r="AB20" s="53"/>
      <c r="AG20" s="9"/>
      <c r="AH20" s="97"/>
      <c r="AI20" s="9"/>
      <c r="AJ20" s="9"/>
      <c r="AK20" s="98"/>
      <c r="AL20" s="99"/>
      <c r="AM20" s="107"/>
    </row>
    <row r="21" spans="1:39" ht="16.5" thickBot="1">
      <c r="A21" s="87"/>
      <c r="B21" s="100" t="s">
        <v>27</v>
      </c>
      <c r="C21" s="200">
        <v>2</v>
      </c>
      <c r="D21" s="429" t="str">
        <f>B15</f>
        <v>Догадин Артем</v>
      </c>
      <c r="E21" s="430"/>
      <c r="F21" s="216">
        <f>B16</f>
        <v>0</v>
      </c>
      <c r="G21" s="230"/>
      <c r="H21" s="221"/>
      <c r="I21" s="96"/>
      <c r="J21" s="100" t="s">
        <v>28</v>
      </c>
      <c r="K21" s="108">
        <v>9</v>
      </c>
      <c r="L21" s="431" t="str">
        <f>B14</f>
        <v>Емелин Игорь</v>
      </c>
      <c r="M21" s="432"/>
      <c r="N21" s="432"/>
      <c r="O21" s="404"/>
      <c r="P21" s="223">
        <f>B16</f>
        <v>0</v>
      </c>
      <c r="Q21" s="217"/>
      <c r="R21" s="217"/>
      <c r="S21" s="221"/>
      <c r="T21" s="221"/>
      <c r="U21" s="96"/>
      <c r="V21" s="96"/>
      <c r="X21" s="53"/>
      <c r="Y21" s="53"/>
      <c r="Z21" s="112"/>
      <c r="AA21" s="113"/>
      <c r="AB21" s="114"/>
      <c r="AG21" s="115"/>
      <c r="AH21" s="97"/>
      <c r="AI21" s="9"/>
      <c r="AJ21" s="9"/>
      <c r="AK21" s="99"/>
      <c r="AL21" s="99"/>
      <c r="AM21" s="107"/>
    </row>
    <row r="22" spans="1:39" ht="16.5" thickBot="1">
      <c r="A22" s="87"/>
      <c r="B22" s="116" t="s">
        <v>29</v>
      </c>
      <c r="C22" s="201">
        <v>5</v>
      </c>
      <c r="D22" s="438" t="str">
        <f>B14</f>
        <v>Емелин Игорь</v>
      </c>
      <c r="E22" s="439"/>
      <c r="F22" s="218" t="str">
        <f>B15</f>
        <v>Догадин Артем</v>
      </c>
      <c r="G22" s="221"/>
      <c r="H22" s="221"/>
      <c r="I22" s="96"/>
      <c r="J22" s="116" t="s">
        <v>30</v>
      </c>
      <c r="K22" s="117">
        <v>10</v>
      </c>
      <c r="L22" s="413" t="str">
        <f>B13</f>
        <v>Лесихин Евгений</v>
      </c>
      <c r="M22" s="414"/>
      <c r="N22" s="414"/>
      <c r="O22" s="409"/>
      <c r="P22" s="224">
        <f>B16</f>
        <v>0</v>
      </c>
      <c r="Q22" s="219"/>
      <c r="R22" s="219"/>
      <c r="S22" s="229"/>
      <c r="T22" s="221"/>
      <c r="U22" s="96"/>
      <c r="V22" s="96"/>
      <c r="X22" s="104"/>
      <c r="Z22" s="120"/>
      <c r="AA22" s="242"/>
      <c r="AB22" s="121"/>
      <c r="AC22" s="122"/>
      <c r="AG22" s="123"/>
      <c r="AH22" s="124"/>
      <c r="AI22" s="123"/>
      <c r="AJ22" s="123"/>
      <c r="AK22" s="9"/>
      <c r="AL22" s="123"/>
      <c r="AM22" s="123"/>
    </row>
    <row r="23" spans="1:39" ht="16.5" thickBot="1">
      <c r="A23" s="125"/>
      <c r="B23" s="126"/>
      <c r="C23" s="127"/>
      <c r="D23" s="128"/>
      <c r="E23" s="129"/>
      <c r="F23" s="130"/>
      <c r="G23" s="131"/>
      <c r="H23" s="131"/>
      <c r="I23" s="132"/>
      <c r="J23" s="126"/>
      <c r="K23" s="127"/>
      <c r="L23" s="399"/>
      <c r="M23" s="399"/>
      <c r="N23" s="399"/>
      <c r="O23" s="399"/>
      <c r="P23" s="128"/>
      <c r="Q23" s="133"/>
      <c r="R23" s="129"/>
      <c r="S23" s="131"/>
      <c r="T23" s="131"/>
      <c r="U23" s="96"/>
      <c r="V23" s="96"/>
      <c r="X23" s="53"/>
      <c r="Y23" s="53"/>
      <c r="Z23" s="134"/>
      <c r="AA23" s="135"/>
      <c r="AB23" s="114"/>
      <c r="AC23" s="114"/>
      <c r="AG23" s="115"/>
      <c r="AH23" s="97"/>
      <c r="AI23" s="124"/>
      <c r="AJ23" s="9"/>
      <c r="AK23" s="99"/>
      <c r="AL23" s="99"/>
      <c r="AM23" s="115"/>
    </row>
    <row r="24" spans="1:39" ht="16.5" thickBot="1">
      <c r="A24" s="136"/>
      <c r="B24" s="126"/>
      <c r="C24" s="127"/>
      <c r="D24" s="128"/>
      <c r="E24" s="129"/>
      <c r="F24" s="130"/>
      <c r="G24" s="131"/>
      <c r="H24" s="131"/>
      <c r="I24" s="132"/>
      <c r="J24" s="126"/>
      <c r="K24" s="127"/>
      <c r="L24" s="399"/>
      <c r="M24" s="399"/>
      <c r="N24" s="399"/>
      <c r="O24" s="399"/>
      <c r="P24" s="128"/>
      <c r="Q24" s="133"/>
      <c r="R24" s="129"/>
      <c r="S24" s="131"/>
      <c r="T24" s="131"/>
      <c r="U24" s="96"/>
      <c r="V24" s="96"/>
      <c r="X24" s="104" t="s">
        <v>31</v>
      </c>
      <c r="Y24" s="241"/>
      <c r="Z24" s="106"/>
      <c r="AB24" s="114"/>
      <c r="AC24" s="137"/>
      <c r="AD24" s="52"/>
      <c r="AG24" s="138"/>
      <c r="AH24" s="138"/>
      <c r="AI24" s="138"/>
      <c r="AJ24" s="138"/>
      <c r="AK24" s="138"/>
      <c r="AL24" s="138"/>
      <c r="AM24" s="138"/>
    </row>
    <row r="25" spans="2:39" ht="16.5" thickBot="1">
      <c r="B25" s="49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104"/>
      <c r="AB25" s="114"/>
      <c r="AC25" s="242"/>
      <c r="AD25" s="139">
        <f>IF(AA22="","",AA22)</f>
      </c>
      <c r="AG25" s="9"/>
      <c r="AH25" s="124"/>
      <c r="AI25" s="124"/>
      <c r="AJ25" s="9"/>
      <c r="AK25" s="99"/>
      <c r="AL25" s="99"/>
      <c r="AM25" s="9"/>
    </row>
    <row r="26" spans="1:30" ht="16.5" thickBot="1">
      <c r="A26" s="140"/>
      <c r="B26" s="415" t="s">
        <v>53</v>
      </c>
      <c r="C26" s="416"/>
      <c r="D26" s="416"/>
      <c r="E26" s="417"/>
      <c r="F26" s="203" t="s">
        <v>17</v>
      </c>
      <c r="G26" s="209"/>
      <c r="H26" s="207">
        <v>1</v>
      </c>
      <c r="I26" s="206"/>
      <c r="J26" s="207">
        <v>2</v>
      </c>
      <c r="K26" s="206"/>
      <c r="L26" s="207">
        <v>3</v>
      </c>
      <c r="M26" s="206"/>
      <c r="N26" s="207">
        <v>4</v>
      </c>
      <c r="O26" s="208"/>
      <c r="P26" s="210" t="s">
        <v>18</v>
      </c>
      <c r="Q26" s="211" t="s">
        <v>19</v>
      </c>
      <c r="R26" s="212" t="s">
        <v>20</v>
      </c>
      <c r="S26" s="58"/>
      <c r="T26" s="58"/>
      <c r="U26" s="58"/>
      <c r="V26" s="58"/>
      <c r="X26" s="104" t="s">
        <v>32</v>
      </c>
      <c r="Y26" s="241"/>
      <c r="Z26" s="106"/>
      <c r="AB26" s="114"/>
      <c r="AC26" s="141"/>
      <c r="AD26" s="139">
        <f>IF(AA22="","",IF(Y20=AA22,Y24,Y20))</f>
      </c>
    </row>
    <row r="27" spans="1:30" ht="16.5" thickBot="1">
      <c r="A27" s="87"/>
      <c r="B27" s="418" t="str">
        <f>B7</f>
        <v>Романюк Артем</v>
      </c>
      <c r="C27" s="419"/>
      <c r="D27" s="419"/>
      <c r="E27" s="420"/>
      <c r="F27" s="213" t="str">
        <f>E7</f>
        <v>Вологда</v>
      </c>
      <c r="G27" s="142"/>
      <c r="H27" s="75"/>
      <c r="I27" s="64"/>
      <c r="J27" s="65"/>
      <c r="K27" s="66"/>
      <c r="L27" s="68"/>
      <c r="M27" s="69"/>
      <c r="N27" s="68"/>
      <c r="O27" s="69"/>
      <c r="P27" s="70"/>
      <c r="Q27" s="71"/>
      <c r="R27" s="72"/>
      <c r="S27" s="73"/>
      <c r="T27" s="73"/>
      <c r="U27" s="53">
        <f>IF(R27="",0,R27)</f>
        <v>0</v>
      </c>
      <c r="V27" s="53" t="e">
        <f>IF(#REF!="",0,#REF!)</f>
        <v>#REF!</v>
      </c>
      <c r="X27" s="53"/>
      <c r="Y27" s="53"/>
      <c r="Z27" s="112"/>
      <c r="AA27" s="135"/>
      <c r="AB27" s="114"/>
      <c r="AC27" s="114"/>
      <c r="AD27" s="139">
        <f>IF(AA28="","",AA28)</f>
      </c>
    </row>
    <row r="28" spans="1:30" ht="16.5" thickBot="1">
      <c r="A28" s="87"/>
      <c r="B28" s="418" t="str">
        <f>B8</f>
        <v>Колосов Александр</v>
      </c>
      <c r="C28" s="419"/>
      <c r="D28" s="419"/>
      <c r="E28" s="420"/>
      <c r="F28" s="213" t="str">
        <f>E8</f>
        <v>Череповец</v>
      </c>
      <c r="G28" s="142"/>
      <c r="H28" s="65"/>
      <c r="I28" s="67"/>
      <c r="J28" s="75"/>
      <c r="K28" s="64"/>
      <c r="L28" s="68"/>
      <c r="M28" s="69"/>
      <c r="N28" s="68"/>
      <c r="O28" s="69"/>
      <c r="P28" s="70"/>
      <c r="Q28" s="76"/>
      <c r="R28" s="72"/>
      <c r="S28" s="73"/>
      <c r="T28" s="73"/>
      <c r="U28" s="53">
        <f>IF(R28="",0,R28)</f>
        <v>0</v>
      </c>
      <c r="V28" s="53" t="e">
        <f>IF(#REF!="",0,#REF!)</f>
        <v>#REF!</v>
      </c>
      <c r="X28" s="104"/>
      <c r="Z28" s="120"/>
      <c r="AA28" s="243"/>
      <c r="AB28" s="121"/>
      <c r="AC28" s="122"/>
      <c r="AD28" s="139">
        <f>IF(AA28="","",IF(Y26=AA28,Y30,Y26))</f>
      </c>
    </row>
    <row r="29" spans="1:30" ht="16.5" thickBot="1">
      <c r="A29" s="87"/>
      <c r="B29" s="418">
        <f>B9</f>
        <v>0</v>
      </c>
      <c r="C29" s="419"/>
      <c r="D29" s="419"/>
      <c r="E29" s="420"/>
      <c r="F29" s="213">
        <f>E9</f>
        <v>0</v>
      </c>
      <c r="G29" s="142"/>
      <c r="H29" s="68"/>
      <c r="I29" s="69"/>
      <c r="J29" s="68"/>
      <c r="K29" s="69"/>
      <c r="L29" s="75"/>
      <c r="M29" s="64"/>
      <c r="N29" s="68"/>
      <c r="O29" s="69"/>
      <c r="P29" s="70"/>
      <c r="Q29" s="76"/>
      <c r="R29" s="72"/>
      <c r="S29" s="73"/>
      <c r="T29" s="73"/>
      <c r="U29" s="53">
        <f>IF(R29="",0,R29)</f>
        <v>0</v>
      </c>
      <c r="V29" s="53" t="e">
        <f>IF(#REF!="",0,#REF!)</f>
        <v>#REF!</v>
      </c>
      <c r="X29" s="53"/>
      <c r="Y29" s="53"/>
      <c r="Z29" s="134"/>
      <c r="AA29" s="143"/>
      <c r="AB29" s="114"/>
      <c r="AD29" s="144" t="e">
        <f>IF(#REF!=3,#REF!,IF(#REF!=3,#REF!,IF(#REF!=3,#REF!,IF(#REF!=3,B16,IF(#REF!=3,#REF!,"")))))</f>
        <v>#REF!</v>
      </c>
    </row>
    <row r="30" spans="1:30" ht="16.5" thickBot="1">
      <c r="A30" s="87"/>
      <c r="B30" s="418"/>
      <c r="C30" s="419"/>
      <c r="D30" s="419"/>
      <c r="E30" s="420"/>
      <c r="F30" s="78"/>
      <c r="G30" s="78"/>
      <c r="H30" s="82"/>
      <c r="I30" s="81"/>
      <c r="J30" s="82"/>
      <c r="K30" s="81"/>
      <c r="L30" s="82"/>
      <c r="M30" s="81"/>
      <c r="N30" s="83"/>
      <c r="O30" s="84"/>
      <c r="P30" s="85"/>
      <c r="Q30" s="86"/>
      <c r="R30" s="72"/>
      <c r="S30" s="73"/>
      <c r="T30" s="73"/>
      <c r="U30" s="53">
        <f>IF(R30="",0,R30)</f>
        <v>0</v>
      </c>
      <c r="V30" s="53" t="e">
        <f>IF(#REF!="",0,#REF!)</f>
        <v>#REF!</v>
      </c>
      <c r="X30" s="104" t="s">
        <v>33</v>
      </c>
      <c r="Y30" s="105"/>
      <c r="Z30" s="106"/>
      <c r="AA30" s="53"/>
      <c r="AB30" s="53"/>
      <c r="AC30" s="53"/>
      <c r="AD30" s="144" t="e">
        <f>IF(#REF!=3,B27,IF(#REF!=3,B28,IF(#REF!=3,B29,IF(#REF!=3,B30,IF(#REF!=3,#REF!,"")))))</f>
        <v>#REF!</v>
      </c>
    </row>
    <row r="31" spans="1:30" ht="16.5" thickBot="1">
      <c r="A31" s="87"/>
      <c r="B31" s="49"/>
      <c r="C31" s="50"/>
      <c r="D31" s="50"/>
      <c r="E31" s="51"/>
      <c r="F31" s="51"/>
      <c r="G31" s="51"/>
      <c r="H31" s="14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Y31" s="53"/>
      <c r="Z31" s="53"/>
      <c r="AA31" s="53"/>
      <c r="AB31" s="53"/>
      <c r="AD31"/>
    </row>
    <row r="32" spans="1:31" ht="16.5" thickBot="1">
      <c r="A32" s="87"/>
      <c r="B32" s="88" t="s">
        <v>22</v>
      </c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146" t="s">
        <v>3</v>
      </c>
      <c r="Y32" s="244"/>
      <c r="Z32" s="148"/>
      <c r="AA32" s="149"/>
      <c r="AB32" s="150"/>
      <c r="AC32" s="151"/>
      <c r="AD32" s="152">
        <f>IF(AD25="","",IF(AD25=$B$29,$B$29&amp;", "&amp;$E$29,IF(AD25=$B$30,$B$30&amp;", "&amp;$E$30,IF(AD25=#REF!,#REF!&amp;", "&amp;#REF!,""))))</f>
      </c>
      <c r="AE32" s="144">
        <f>IF(AD25=$B$30,$F$30,IF(AD25=#REF!,#REF!,""))</f>
        <v>0</v>
      </c>
    </row>
    <row r="33" spans="1:30" ht="16.5" thickBot="1">
      <c r="A33" s="87"/>
      <c r="B33" s="49"/>
      <c r="C33" s="50"/>
      <c r="D33" s="50"/>
      <c r="E33" s="51"/>
      <c r="F33" s="51"/>
      <c r="G33" s="51"/>
      <c r="H33" s="51"/>
      <c r="I33" s="51"/>
      <c r="J33" s="51"/>
      <c r="K33" s="51"/>
      <c r="L33" s="153"/>
      <c r="M33" s="51"/>
      <c r="N33" s="51"/>
      <c r="O33" s="51"/>
      <c r="P33" s="51"/>
      <c r="Q33" s="51"/>
      <c r="R33" s="51"/>
      <c r="S33" s="51"/>
      <c r="T33" s="51"/>
      <c r="U33" s="51"/>
      <c r="V33" s="51"/>
      <c r="Y33" s="147"/>
      <c r="Z33" s="154"/>
      <c r="AA33" s="154"/>
      <c r="AB33" s="149"/>
      <c r="AD33" s="144"/>
    </row>
    <row r="34" spans="1:31" ht="16.5" thickBot="1">
      <c r="A34" s="87"/>
      <c r="B34" s="100" t="s">
        <v>24</v>
      </c>
      <c r="C34" s="199">
        <v>3</v>
      </c>
      <c r="D34" s="433" t="str">
        <f>B27</f>
        <v>Романюк Артем</v>
      </c>
      <c r="E34" s="428"/>
      <c r="F34" s="155" t="str">
        <f>B28</f>
        <v>Колосов Александр</v>
      </c>
      <c r="G34" s="102"/>
      <c r="H34" s="103"/>
      <c r="I34" s="51"/>
      <c r="J34" s="100" t="s">
        <v>25</v>
      </c>
      <c r="K34" s="101">
        <v>8</v>
      </c>
      <c r="L34" s="400" t="str">
        <f>B27</f>
        <v>Романюк Артем</v>
      </c>
      <c r="M34" s="401"/>
      <c r="N34" s="401"/>
      <c r="O34" s="402"/>
      <c r="P34" s="156"/>
      <c r="Q34" s="186">
        <f>B29</f>
        <v>0</v>
      </c>
      <c r="R34" s="157"/>
      <c r="S34" s="158"/>
      <c r="T34" s="159"/>
      <c r="U34" s="96"/>
      <c r="V34" s="96"/>
      <c r="X34" s="146" t="s">
        <v>4</v>
      </c>
      <c r="Y34" s="244"/>
      <c r="Z34" s="148"/>
      <c r="AA34" s="149"/>
      <c r="AB34" s="160"/>
      <c r="AC34" s="151"/>
      <c r="AD34" s="152">
        <f>IF(AD26="","",IF(AD26=$B$29,$B$29&amp;", "&amp;$E$29,IF(AD26=$B$30,$B$30&amp;", "&amp;$E$30,IF(AD26=#REF!,#REF!&amp;", "&amp;#REF!,""))))</f>
      </c>
      <c r="AE34" s="144">
        <f>IF(AD26=$B$30,$F$30,IF(AD26=#REF!,#REF!,""))</f>
        <v>0</v>
      </c>
    </row>
    <row r="35" spans="1:31" ht="16.5" thickBot="1">
      <c r="A35" s="87"/>
      <c r="B35" s="100" t="s">
        <v>27</v>
      </c>
      <c r="C35" s="200">
        <v>4</v>
      </c>
      <c r="D35" s="403">
        <f>B29</f>
        <v>0</v>
      </c>
      <c r="E35" s="404"/>
      <c r="F35" s="109"/>
      <c r="G35" s="110"/>
      <c r="H35" s="111"/>
      <c r="I35" s="51"/>
      <c r="J35" s="100" t="s">
        <v>28</v>
      </c>
      <c r="K35" s="108">
        <v>11</v>
      </c>
      <c r="L35" s="405" t="str">
        <f>B28</f>
        <v>Колосов Александр</v>
      </c>
      <c r="M35" s="406"/>
      <c r="N35" s="406"/>
      <c r="O35" s="407"/>
      <c r="P35" s="161"/>
      <c r="Q35" s="162"/>
      <c r="R35" s="163"/>
      <c r="S35" s="164"/>
      <c r="T35" s="165"/>
      <c r="U35" s="96"/>
      <c r="V35" s="96"/>
      <c r="X35" s="146" t="s">
        <v>7</v>
      </c>
      <c r="Y35" s="244"/>
      <c r="Z35" s="148"/>
      <c r="AA35" s="147"/>
      <c r="AB35" s="147"/>
      <c r="AC35" s="151"/>
      <c r="AD35" s="152">
        <f>IF(AD27="","",IF(AD27=$B$29,$B$29&amp;", "&amp;$E$29,IF(AD27=$B$30,$B$30&amp;", "&amp;$E$30,IF(AD27=#REF!,#REF!&amp;", "&amp;#REF!,""))))</f>
      </c>
      <c r="AE35" s="144">
        <f>IF(AD27=$B$30,$F$30,IF(AD27=#REF!,#REF!,""))</f>
        <v>0</v>
      </c>
    </row>
    <row r="36" spans="1:31" ht="16.5" thickBot="1">
      <c r="A36" s="87"/>
      <c r="B36" s="116" t="s">
        <v>29</v>
      </c>
      <c r="C36" s="201">
        <v>7</v>
      </c>
      <c r="D36" s="408" t="str">
        <f>B28</f>
        <v>Колосов Александр</v>
      </c>
      <c r="E36" s="409"/>
      <c r="F36" s="166">
        <f>B29</f>
        <v>0</v>
      </c>
      <c r="G36" s="118"/>
      <c r="H36" s="119"/>
      <c r="I36" s="51"/>
      <c r="J36" s="116" t="s">
        <v>30</v>
      </c>
      <c r="K36" s="117">
        <v>12</v>
      </c>
      <c r="L36" s="410" t="str">
        <f>B27</f>
        <v>Романюк Артем</v>
      </c>
      <c r="M36" s="411"/>
      <c r="N36" s="411"/>
      <c r="O36" s="412"/>
      <c r="P36" s="167"/>
      <c r="Q36" s="168"/>
      <c r="R36" s="169"/>
      <c r="S36" s="170"/>
      <c r="T36" s="171"/>
      <c r="U36" s="96"/>
      <c r="V36" s="96"/>
      <c r="X36" s="234" t="s">
        <v>7</v>
      </c>
      <c r="Y36" s="318"/>
      <c r="Z36" s="235"/>
      <c r="AA36" s="150"/>
      <c r="AB36" s="150"/>
      <c r="AC36" s="236"/>
      <c r="AD36" s="144">
        <f>IF(AD28="","",IF(AD28=$B$29,$B$29&amp;", "&amp;$E$29,IF(AD28=$B$30,$B$30&amp;", "&amp;$E$30,IF(AD28=#REF!,#REF!&amp;", "&amp;#REF!,""))))</f>
      </c>
      <c r="AE36" s="144">
        <f>IF(AD28=$B$30,$F$30,IF(AD28=#REF!,#REF!,""))</f>
        <v>0</v>
      </c>
    </row>
    <row r="37" spans="1:31" ht="16.5" thickBot="1">
      <c r="A37" s="60"/>
      <c r="B37" s="126"/>
      <c r="C37" s="127"/>
      <c r="D37" s="128"/>
      <c r="E37" s="129"/>
      <c r="F37" s="130"/>
      <c r="G37" s="131"/>
      <c r="H37" s="131"/>
      <c r="I37" s="132"/>
      <c r="J37" s="126"/>
      <c r="K37" s="127"/>
      <c r="L37" s="399"/>
      <c r="M37" s="399"/>
      <c r="N37" s="399"/>
      <c r="O37" s="399"/>
      <c r="P37" s="128"/>
      <c r="Q37" s="133"/>
      <c r="R37" s="129"/>
      <c r="S37" s="131"/>
      <c r="T37" s="131"/>
      <c r="U37" s="96"/>
      <c r="V37" s="96"/>
      <c r="X37" s="146" t="s">
        <v>56</v>
      </c>
      <c r="Y37" s="147"/>
      <c r="Z37" s="148"/>
      <c r="AA37" s="147"/>
      <c r="AB37" s="147"/>
      <c r="AC37" s="151"/>
      <c r="AD37" s="144"/>
      <c r="AE37" s="144"/>
    </row>
    <row r="38" spans="1:31" ht="15.75">
      <c r="A38" s="173" t="s">
        <v>34</v>
      </c>
      <c r="B38" s="126"/>
      <c r="C38" s="127"/>
      <c r="D38" s="128"/>
      <c r="E38" s="129"/>
      <c r="F38" s="130"/>
      <c r="G38" s="131"/>
      <c r="H38" s="131"/>
      <c r="I38" s="174" t="s">
        <v>6</v>
      </c>
      <c r="J38" s="126"/>
      <c r="K38" s="127"/>
      <c r="L38" s="399"/>
      <c r="M38" s="399"/>
      <c r="N38" s="399"/>
      <c r="O38" s="399"/>
      <c r="P38" s="128"/>
      <c r="Q38" s="133"/>
      <c r="R38" s="129"/>
      <c r="S38" s="131"/>
      <c r="T38" s="131"/>
      <c r="U38" s="96"/>
      <c r="V38" s="96"/>
      <c r="X38" s="237" t="s">
        <v>56</v>
      </c>
      <c r="Y38" s="238"/>
      <c r="Z38" s="239"/>
      <c r="AA38" s="238"/>
      <c r="AB38" s="238"/>
      <c r="AC38" s="240"/>
      <c r="AD38" s="144"/>
      <c r="AE38" s="144"/>
    </row>
    <row r="39" spans="1:29" ht="15.75">
      <c r="A39" s="175"/>
      <c r="X39" s="114"/>
      <c r="Y39" s="114"/>
      <c r="Z39" s="114"/>
      <c r="AA39" s="114"/>
      <c r="AB39" s="114"/>
      <c r="AC39" s="114"/>
    </row>
    <row r="40" spans="1:9" ht="15.75">
      <c r="A40" s="178" t="s">
        <v>16</v>
      </c>
      <c r="B40" s="179"/>
      <c r="I40" s="180" t="s">
        <v>96</v>
      </c>
    </row>
  </sheetData>
  <sheetProtection/>
  <mergeCells count="27">
    <mergeCell ref="L38:O38"/>
    <mergeCell ref="L34:O34"/>
    <mergeCell ref="D35:E35"/>
    <mergeCell ref="L35:O35"/>
    <mergeCell ref="D36:E36"/>
    <mergeCell ref="L36:O36"/>
    <mergeCell ref="L37:O37"/>
    <mergeCell ref="L22:O22"/>
    <mergeCell ref="L23:O23"/>
    <mergeCell ref="L24:O24"/>
    <mergeCell ref="B26:E26"/>
    <mergeCell ref="B27:E27"/>
    <mergeCell ref="B28:E28"/>
    <mergeCell ref="Y15:AG16"/>
    <mergeCell ref="B16:E16"/>
    <mergeCell ref="D20:E20"/>
    <mergeCell ref="L20:O20"/>
    <mergeCell ref="D21:E21"/>
    <mergeCell ref="L21:O21"/>
    <mergeCell ref="B30:E30"/>
    <mergeCell ref="D34:E34"/>
    <mergeCell ref="B12:E12"/>
    <mergeCell ref="B13:E13"/>
    <mergeCell ref="B14:E14"/>
    <mergeCell ref="B15:E15"/>
    <mergeCell ref="D22:E22"/>
    <mergeCell ref="B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6"/>
  <legacyDrawing r:id="rId5"/>
  <oleObjects>
    <oleObject progId="MSWordArt.2" shapeId="31767795" r:id="rId1"/>
    <oleObject progId="MSWordArt.2" shapeId="31767796" r:id="rId2"/>
    <oleObject progId="MSWordArt.2" shapeId="1053090" r:id="rId3"/>
    <oleObject progId="MSWordArt.2" shapeId="1053091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361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97</v>
      </c>
      <c r="D3" s="299">
        <v>2005</v>
      </c>
      <c r="E3" s="299">
        <v>66</v>
      </c>
      <c r="F3" s="301" t="s">
        <v>1</v>
      </c>
      <c r="G3" s="304" t="s">
        <v>6</v>
      </c>
      <c r="I3" s="254"/>
    </row>
    <row r="4" spans="2:9" ht="28.5" customHeight="1" thickBot="1">
      <c r="B4">
        <v>2</v>
      </c>
      <c r="C4" s="337" t="s">
        <v>58</v>
      </c>
      <c r="D4" s="299">
        <v>2004</v>
      </c>
      <c r="E4" s="299">
        <v>66</v>
      </c>
      <c r="F4" s="323" t="s">
        <v>43</v>
      </c>
      <c r="G4" s="304" t="s">
        <v>299</v>
      </c>
      <c r="I4" s="254"/>
    </row>
    <row r="5" spans="2:9" ht="28.5" customHeight="1" thickBot="1">
      <c r="B5">
        <v>3</v>
      </c>
      <c r="C5" s="320" t="s">
        <v>200</v>
      </c>
      <c r="D5" s="299"/>
      <c r="E5" s="299"/>
      <c r="F5" s="302" t="s">
        <v>1</v>
      </c>
      <c r="G5" s="304"/>
      <c r="I5" s="26" t="s">
        <v>49</v>
      </c>
    </row>
    <row r="6" spans="2:9" ht="28.5" customHeight="1">
      <c r="B6">
        <v>4</v>
      </c>
      <c r="C6" s="253"/>
      <c r="I6" s="26" t="s">
        <v>48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2004-2006 г.р. До 66 кг.не-ваза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Разгуляев Илья</v>
      </c>
      <c r="D15" s="23" t="str">
        <f>F3</f>
        <v>Вологда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Котов Георгий</v>
      </c>
      <c r="D16" s="23" t="str">
        <f>F4</f>
        <v>Череповец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6.5" thickBot="1">
      <c r="B17" s="21">
        <v>3</v>
      </c>
      <c r="C17" s="22" t="str">
        <f>C5</f>
        <v>Художилов Даниил</v>
      </c>
      <c r="D17" s="23" t="str">
        <f>F5</f>
        <v>Вологда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332" t="str">
        <f>CONCATENATE(B15," ",C15)</f>
        <v>1 Разгуляев Илья</v>
      </c>
      <c r="C20" s="333"/>
      <c r="D20" s="333"/>
      <c r="E20" s="17"/>
      <c r="F20" s="17"/>
      <c r="G20" s="17"/>
      <c r="I20" s="17"/>
      <c r="J20" s="17"/>
      <c r="K20" s="333"/>
      <c r="L20" s="333" t="str">
        <f>CONCATENATE(B18," ",C18)</f>
        <v>4 0</v>
      </c>
      <c r="M20" s="333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332" t="str">
        <f>CONCATENATE(B16," ",C16)</f>
        <v>2 Котов Георгий</v>
      </c>
      <c r="C24" s="333"/>
      <c r="D24" s="334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333"/>
      <c r="L24" s="333" t="str">
        <f>CONCATENATE(B17," ",C17)</f>
        <v>3 Художилов Даниил</v>
      </c>
      <c r="M24" s="332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332" t="str">
        <f>CONCATENATE(B15," ",C15)</f>
        <v>1 Разгуляев Илья</v>
      </c>
      <c r="C26" s="42"/>
      <c r="D26" s="43"/>
      <c r="F26" s="17"/>
      <c r="G26" s="17"/>
      <c r="H26" s="17"/>
      <c r="I26" s="252"/>
      <c r="J26" s="252"/>
      <c r="L26" s="333" t="str">
        <f>CONCATENATE(B16," ",C16)</f>
        <v>2 Котов Георгий</v>
      </c>
      <c r="M26" s="333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332" t="str">
        <f>CONCATENATE(B17," ",C17)</f>
        <v>3 Художилов Даниил</v>
      </c>
      <c r="C30" s="333"/>
      <c r="D30" s="334"/>
      <c r="E30" s="17"/>
      <c r="F30" s="17"/>
      <c r="G30" s="17"/>
      <c r="I30" s="17"/>
      <c r="J30" s="17"/>
      <c r="K30" s="331"/>
      <c r="L30" s="333" t="str">
        <f>C15</f>
        <v>Разгуляев Илья</v>
      </c>
      <c r="M30" s="332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332" t="str">
        <f>CONCATENATE(B15," ",C15)</f>
        <v>1 Разгуляев Илья</v>
      </c>
      <c r="C32" s="333"/>
      <c r="D32" s="333"/>
      <c r="E32" s="17"/>
      <c r="F32" s="17"/>
      <c r="G32" s="17"/>
      <c r="I32" s="17"/>
      <c r="J32" s="17"/>
      <c r="K32" s="333"/>
      <c r="L32" s="333" t="str">
        <f>CONCATENATE(B17," ",C17)</f>
        <v>3 Художилов Даниил</v>
      </c>
      <c r="M32" s="333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332" t="str">
        <f>CONCATENATE(B18," ",C18)</f>
        <v>4 0</v>
      </c>
      <c r="C36" s="333"/>
      <c r="D36" s="334"/>
      <c r="G36" s="17"/>
      <c r="H36" s="46"/>
      <c r="I36" s="17"/>
      <c r="J36" s="17"/>
      <c r="K36" s="331"/>
      <c r="L36" s="333" t="str">
        <f>CONCATENATE(B16," ",C16)</f>
        <v>2 Котов Георгий</v>
      </c>
      <c r="M36" s="333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365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83</v>
      </c>
      <c r="D3" s="299">
        <v>2003</v>
      </c>
      <c r="E3" s="299">
        <v>45</v>
      </c>
      <c r="F3" s="301" t="s">
        <v>2</v>
      </c>
      <c r="G3" s="304" t="s">
        <v>101</v>
      </c>
      <c r="I3" s="254"/>
    </row>
    <row r="4" spans="2:9" ht="28.5" customHeight="1" thickBot="1">
      <c r="B4">
        <v>2</v>
      </c>
      <c r="C4" s="337" t="s">
        <v>59</v>
      </c>
      <c r="D4" s="299">
        <v>2003</v>
      </c>
      <c r="E4" s="299">
        <v>46</v>
      </c>
      <c r="F4" s="301" t="s">
        <v>1</v>
      </c>
      <c r="G4" s="304" t="s">
        <v>6</v>
      </c>
      <c r="I4" s="254"/>
    </row>
    <row r="5" spans="2:9" ht="28.5" customHeight="1" thickBot="1">
      <c r="B5">
        <v>3</v>
      </c>
      <c r="C5" s="337" t="s">
        <v>47</v>
      </c>
      <c r="D5" s="299">
        <v>2003</v>
      </c>
      <c r="E5" s="299">
        <v>46</v>
      </c>
      <c r="F5" s="301" t="s">
        <v>1</v>
      </c>
      <c r="G5" s="304" t="s">
        <v>6</v>
      </c>
      <c r="I5" s="254"/>
    </row>
    <row r="6" spans="2:9" ht="28.5" customHeight="1" thickBot="1">
      <c r="B6">
        <v>4</v>
      </c>
      <c r="C6" s="320" t="s">
        <v>323</v>
      </c>
      <c r="D6" s="299">
        <v>2003</v>
      </c>
      <c r="E6" s="393">
        <v>50</v>
      </c>
      <c r="F6" s="301" t="s">
        <v>43</v>
      </c>
      <c r="G6" s="304" t="s">
        <v>299</v>
      </c>
      <c r="I6" s="26"/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2001-2003 г.р. До 45 кг.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Рахимов Роман</v>
      </c>
      <c r="D15" s="23" t="str">
        <f>F3</f>
        <v>Сокол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Андреев Максим</v>
      </c>
      <c r="D16" s="23" t="str">
        <f>F4</f>
        <v>Вологда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6.5" thickBot="1">
      <c r="B17" s="21">
        <v>3</v>
      </c>
      <c r="C17" s="22" t="str">
        <f>C5</f>
        <v>Бревнов Дмитрий</v>
      </c>
      <c r="D17" s="23" t="str">
        <f>F5</f>
        <v>Вологда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 t="str">
        <f>C6</f>
        <v>Иванов Егор</v>
      </c>
      <c r="D18" s="23" t="str">
        <f>F6</f>
        <v>Череповец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Рахимов Роман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Иванов Егор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Андреев Максим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Бревнов Дмитрий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Рахимов Роман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Андреев Максим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Бревнов Дмитрий</v>
      </c>
      <c r="C30" s="294"/>
      <c r="D30" s="295"/>
      <c r="E30" s="17"/>
      <c r="F30" s="17"/>
      <c r="G30" s="17"/>
      <c r="I30" s="17"/>
      <c r="J30" s="17"/>
      <c r="K30" s="292"/>
      <c r="L30" s="294" t="str">
        <f>C15</f>
        <v>Рахимов Роман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Рахимов Роман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Бревнов Дмитрий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Иванов Егор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Андреев Максим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52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364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46</v>
      </c>
      <c r="D3" s="299">
        <v>2003</v>
      </c>
      <c r="E3" s="299">
        <v>58</v>
      </c>
      <c r="F3" s="301" t="s">
        <v>42</v>
      </c>
      <c r="G3" s="304" t="s">
        <v>155</v>
      </c>
      <c r="I3" s="26" t="s">
        <v>90</v>
      </c>
    </row>
    <row r="4" spans="2:9" ht="28.5" customHeight="1" thickBot="1">
      <c r="B4">
        <v>2</v>
      </c>
      <c r="C4" s="337" t="s">
        <v>51</v>
      </c>
      <c r="D4" s="299">
        <v>2001</v>
      </c>
      <c r="E4" s="299">
        <v>65</v>
      </c>
      <c r="F4" s="301" t="s">
        <v>42</v>
      </c>
      <c r="G4" s="304" t="s">
        <v>155</v>
      </c>
      <c r="I4" s="26" t="s">
        <v>49</v>
      </c>
    </row>
    <row r="5" spans="2:9" ht="28.5" customHeight="1" thickBot="1">
      <c r="B5">
        <v>3</v>
      </c>
      <c r="C5" s="337" t="s">
        <v>188</v>
      </c>
      <c r="D5" s="299">
        <v>2002</v>
      </c>
      <c r="E5" s="299">
        <v>60</v>
      </c>
      <c r="F5" s="301" t="s">
        <v>2</v>
      </c>
      <c r="G5" s="304" t="s">
        <v>101</v>
      </c>
      <c r="I5" s="26" t="s">
        <v>50</v>
      </c>
    </row>
    <row r="6" spans="2:9" ht="28.5" customHeight="1" thickBot="1">
      <c r="B6">
        <v>4</v>
      </c>
      <c r="C6" s="337" t="s">
        <v>321</v>
      </c>
      <c r="D6" s="299">
        <v>2003</v>
      </c>
      <c r="E6" s="299" t="s">
        <v>184</v>
      </c>
      <c r="F6" s="301" t="s">
        <v>43</v>
      </c>
      <c r="G6" s="304" t="s">
        <v>299</v>
      </c>
      <c r="I6" s="26" t="s">
        <v>48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20.25">
      <c r="D9" s="5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2001-2003 до 60 кг.</v>
      </c>
      <c r="G10" s="8"/>
      <c r="H10" s="7"/>
      <c r="I10" s="7" t="s">
        <v>89</v>
      </c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Кузьмин Александр</v>
      </c>
      <c r="D15" s="23" t="str">
        <f>F3</f>
        <v>Кириллов</v>
      </c>
      <c r="E15" s="24"/>
      <c r="F15" s="25"/>
      <c r="G15" s="25"/>
      <c r="H15" s="25"/>
      <c r="I15" s="25"/>
      <c r="J15" s="25"/>
      <c r="K15" s="26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Ярославцев Дмитрий</v>
      </c>
      <c r="D16" s="23" t="str">
        <f>F4</f>
        <v>Кириллов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 t="str">
        <f>C5</f>
        <v>Секанов Максим</v>
      </c>
      <c r="D17" s="23" t="str">
        <f>F5</f>
        <v>Сокол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 t="str">
        <f>C6</f>
        <v>Акимов Виталий</v>
      </c>
      <c r="D18" s="23" t="str">
        <f>F6</f>
        <v>Череповец</v>
      </c>
      <c r="E18" s="25"/>
      <c r="F18" s="25"/>
      <c r="G18" s="25"/>
      <c r="H18" s="30"/>
      <c r="I18" s="29"/>
      <c r="J18" s="29"/>
      <c r="K18" s="26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86" t="str">
        <f>CONCATENATE(B15," ",C15)</f>
        <v>1 Кузьмин Александр</v>
      </c>
      <c r="C20" s="287"/>
      <c r="D20" s="287"/>
      <c r="E20" s="17"/>
      <c r="F20" s="17"/>
      <c r="G20" s="17"/>
      <c r="I20" s="17"/>
      <c r="J20" s="17"/>
      <c r="K20" s="287"/>
      <c r="L20" s="287" t="str">
        <f>CONCATENATE(B18," ",C18)</f>
        <v>4 Акимов Виталий</v>
      </c>
      <c r="M20" s="287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5"/>
      <c r="F22" s="443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J23" s="39"/>
      <c r="K23" s="37"/>
      <c r="X23" s="252"/>
      <c r="Y23" s="252"/>
      <c r="Z23" s="252"/>
      <c r="AA23" s="252"/>
    </row>
    <row r="24" spans="2:23" ht="15.75" thickBot="1">
      <c r="B24" s="286" t="str">
        <f>CONCATENATE(B16," ",C16)</f>
        <v>2 Ярославцев Дмитрий</v>
      </c>
      <c r="C24" s="287"/>
      <c r="D24" s="288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87"/>
      <c r="L24" s="287" t="str">
        <f>CONCATENATE(B17," ",C17)</f>
        <v>3 Секанов Максим</v>
      </c>
      <c r="M24" s="286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86" t="str">
        <f>CONCATENATE(B15," ",C15)</f>
        <v>1 Кузьмин Александр</v>
      </c>
      <c r="C26" s="42"/>
      <c r="D26" s="43"/>
      <c r="F26" s="17"/>
      <c r="G26" s="17">
        <f>IF(K17&lt;&gt;"",IF(K16="III",CONCATENATE("3. ",C16,"(",D16,")"),IF(K17="III",CONCATENATE("3. ",C17,"(",D17,")"),IF(K18="III",CONCATENATE("3. ",C18,"(",D18,")"),CONCATENATE("3. ",C19,"(",D19,")")))),"")</f>
      </c>
      <c r="H26" s="17"/>
      <c r="I26" s="252"/>
      <c r="J26" s="252"/>
      <c r="L26" s="287" t="str">
        <f>CONCATENATE(B16," ",C16)</f>
        <v>2 Ярославцев Дмитрий</v>
      </c>
      <c r="M26" s="287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86" t="str">
        <f>CONCATENATE(B17," ",C17)</f>
        <v>3 Секанов Максим</v>
      </c>
      <c r="C30" s="287"/>
      <c r="D30" s="288"/>
      <c r="E30" s="17"/>
      <c r="F30" s="17"/>
      <c r="G30" s="17"/>
      <c r="I30" s="17"/>
      <c r="J30" s="17"/>
      <c r="K30" s="285"/>
      <c r="L30" s="287" t="str">
        <f>CONCATENATE(B18," ",C18)</f>
        <v>4 Акимов Виталий</v>
      </c>
      <c r="M30" s="286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86" t="str">
        <f>CONCATENATE(B15," ",C15)</f>
        <v>1 Кузьмин Александр</v>
      </c>
      <c r="C32" s="287"/>
      <c r="D32" s="287"/>
      <c r="E32" s="17"/>
      <c r="F32" s="17"/>
      <c r="G32" s="17"/>
      <c r="I32" s="17"/>
      <c r="J32" s="17"/>
      <c r="K32" s="287"/>
      <c r="L32" s="287" t="str">
        <f>CONCATENATE(B17," ",C17)</f>
        <v>3 Секанов Максим</v>
      </c>
      <c r="M32" s="287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1"/>
      <c r="F34" s="442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J35" s="33"/>
      <c r="K35" s="37"/>
      <c r="X35" s="252"/>
      <c r="Y35" s="252"/>
      <c r="Z35" s="252"/>
      <c r="AA35" s="252"/>
    </row>
    <row r="36" spans="2:27" ht="15.75" thickBot="1">
      <c r="B36" s="286" t="str">
        <f>CONCATENATE(B18," ",C18)</f>
        <v>4 Акимов Виталий</v>
      </c>
      <c r="C36" s="287"/>
      <c r="D36" s="288"/>
      <c r="G36" s="17"/>
      <c r="H36" s="46"/>
      <c r="I36" s="17"/>
      <c r="J36" s="17"/>
      <c r="K36" s="285"/>
      <c r="L36" s="287" t="str">
        <f>CONCATENATE(B16," ",C16)</f>
        <v>2 Ярославцев Дмитрий</v>
      </c>
      <c r="M36" s="287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турнир!C3</f>
        <v>Вольхин Н.А.</v>
      </c>
      <c r="H38" s="17"/>
      <c r="I38" s="181" t="s">
        <v>8</v>
      </c>
      <c r="K38" t="str">
        <f>турнир!C4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363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202</v>
      </c>
      <c r="D3" s="299"/>
      <c r="E3" s="299">
        <v>66</v>
      </c>
      <c r="F3" s="301" t="s">
        <v>203</v>
      </c>
      <c r="G3" s="304"/>
      <c r="I3" s="254"/>
    </row>
    <row r="4" spans="2:9" ht="28.5" customHeight="1" thickBot="1">
      <c r="B4">
        <v>2</v>
      </c>
      <c r="C4" s="337" t="s">
        <v>254</v>
      </c>
      <c r="D4" s="299">
        <v>2002</v>
      </c>
      <c r="E4" s="299">
        <v>65</v>
      </c>
      <c r="F4" s="301" t="s">
        <v>42</v>
      </c>
      <c r="G4" s="304" t="s">
        <v>155</v>
      </c>
      <c r="I4" s="26" t="s">
        <v>50</v>
      </c>
    </row>
    <row r="5" spans="2:9" ht="28.5" customHeight="1" thickBot="1">
      <c r="B5">
        <v>3</v>
      </c>
      <c r="C5" s="337" t="s">
        <v>68</v>
      </c>
      <c r="D5" s="299"/>
      <c r="E5" s="299"/>
      <c r="F5" s="302" t="s">
        <v>1</v>
      </c>
      <c r="G5" s="368"/>
      <c r="I5" s="26" t="s">
        <v>48</v>
      </c>
    </row>
    <row r="6" spans="2:9" ht="28.5" customHeight="1" thickBot="1">
      <c r="B6">
        <v>4</v>
      </c>
      <c r="C6" s="358" t="s">
        <v>77</v>
      </c>
      <c r="D6" s="348"/>
      <c r="E6" s="348"/>
      <c r="F6" s="353"/>
      <c r="G6" s="354"/>
      <c r="I6" s="26" t="s">
        <v>49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2001-2003 г.р. 66 кг.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Кудрин Никита</v>
      </c>
      <c r="D15" s="23" t="str">
        <f>F3</f>
        <v>Архангельск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Мошнин Александр</v>
      </c>
      <c r="D16" s="23" t="str">
        <f>F4</f>
        <v>Кириллов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 t="str">
        <f>C5</f>
        <v>Борисов Артем</v>
      </c>
      <c r="D17" s="23" t="str">
        <f>F5</f>
        <v>Вологда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 t="str">
        <f>C6</f>
        <v>Борисов Олег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Кудрин Никита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Борисов Олег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Мошнин Александр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Борисов Артем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Кудрин Никита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Мошнин Александр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1"/>
      <c r="F28" s="442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Борисов Артем</v>
      </c>
      <c r="C30" s="294"/>
      <c r="D30" s="295"/>
      <c r="E30" s="17"/>
      <c r="F30" s="17"/>
      <c r="G30" s="17"/>
      <c r="I30" s="17"/>
      <c r="J30" s="17"/>
      <c r="K30" s="292"/>
      <c r="L30" s="294" t="str">
        <f>CONCATENATE(B18," ",C18)</f>
        <v>4 Борисов Олег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Кудрин Никита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Борисов Артем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Борисов Олег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Мошнин Александр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4"/>
  <sheetViews>
    <sheetView zoomScale="85" zoomScaleNormal="85" zoomScalePageLayoutView="0" workbookViewId="0" topLeftCell="A1">
      <selection activeCell="C1" sqref="C1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362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185</v>
      </c>
      <c r="D3" s="299">
        <v>2002</v>
      </c>
      <c r="E3" s="299" t="s">
        <v>186</v>
      </c>
      <c r="F3" s="301" t="s">
        <v>1</v>
      </c>
      <c r="G3" s="304" t="s">
        <v>187</v>
      </c>
      <c r="I3" s="26" t="s">
        <v>50</v>
      </c>
    </row>
    <row r="4" spans="2:9" ht="28.5" customHeight="1" thickBot="1">
      <c r="B4">
        <v>2</v>
      </c>
      <c r="C4" s="337" t="s">
        <v>66</v>
      </c>
      <c r="D4" s="299">
        <v>2002</v>
      </c>
      <c r="E4" s="299">
        <v>67</v>
      </c>
      <c r="F4" s="301" t="s">
        <v>1</v>
      </c>
      <c r="G4" s="304" t="s">
        <v>6</v>
      </c>
      <c r="I4" s="26" t="s">
        <v>49</v>
      </c>
    </row>
    <row r="5" spans="2:9" ht="28.5" customHeight="1" thickBot="1">
      <c r="B5">
        <v>3</v>
      </c>
      <c r="C5" s="337" t="s">
        <v>322</v>
      </c>
      <c r="D5" s="299">
        <v>2003</v>
      </c>
      <c r="E5" s="299" t="s">
        <v>186</v>
      </c>
      <c r="F5" s="301" t="s">
        <v>43</v>
      </c>
      <c r="G5" s="304" t="s">
        <v>299</v>
      </c>
      <c r="I5" s="26" t="s">
        <v>48</v>
      </c>
    </row>
    <row r="6" spans="2:9" ht="28.5" customHeight="1" thickBot="1">
      <c r="B6">
        <v>4</v>
      </c>
      <c r="C6" s="337" t="s">
        <v>328</v>
      </c>
      <c r="D6" s="299"/>
      <c r="E6" s="299"/>
      <c r="F6" s="301" t="s">
        <v>1</v>
      </c>
      <c r="G6" s="304" t="s">
        <v>6</v>
      </c>
      <c r="I6" s="26" t="s">
        <v>90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20.25">
      <c r="D9" s="5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10" ht="18">
      <c r="F10" s="7" t="str">
        <f>C1</f>
        <v>               2001-2003 до 73 кг </v>
      </c>
      <c r="G10" s="8"/>
      <c r="H10" s="7"/>
      <c r="I10" s="7"/>
      <c r="J10" t="s">
        <v>89</v>
      </c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7:25" ht="15.75">
      <c r="G13" s="14"/>
      <c r="L13" s="15"/>
      <c r="M13" s="16"/>
      <c r="N13" s="16"/>
      <c r="O13" s="15"/>
      <c r="P13" s="15"/>
      <c r="Q13" s="15"/>
      <c r="U13" s="252"/>
      <c r="V13" s="252"/>
      <c r="W13" s="252"/>
      <c r="X13" s="252"/>
      <c r="Y13" s="17"/>
    </row>
    <row r="14" spans="2:28" ht="15.75" thickBot="1">
      <c r="B14" s="17"/>
      <c r="C14" s="17"/>
      <c r="M14" s="17"/>
      <c r="N14" s="17"/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 thickTop="1">
      <c r="B15" s="18" t="s">
        <v>9</v>
      </c>
      <c r="C15" s="19" t="s">
        <v>10</v>
      </c>
      <c r="D15" s="19" t="s">
        <v>11</v>
      </c>
      <c r="E15" s="19">
        <v>1</v>
      </c>
      <c r="F15" s="19">
        <v>2</v>
      </c>
      <c r="G15" s="19">
        <v>3</v>
      </c>
      <c r="H15" s="19">
        <v>4</v>
      </c>
      <c r="I15" s="19" t="s">
        <v>12</v>
      </c>
      <c r="J15" s="19" t="s">
        <v>13</v>
      </c>
      <c r="K15" s="20" t="s">
        <v>14</v>
      </c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8" ht="15.75">
      <c r="B16" s="21">
        <v>1</v>
      </c>
      <c r="C16" s="22" t="str">
        <f>C3</f>
        <v>Громов Егор</v>
      </c>
      <c r="D16" s="23" t="str">
        <f>F3</f>
        <v>Вологда</v>
      </c>
      <c r="E16" s="24"/>
      <c r="F16" s="25"/>
      <c r="G16" s="25"/>
      <c r="H16" s="25"/>
      <c r="I16" s="25"/>
      <c r="J16" s="25"/>
      <c r="K16" s="26"/>
      <c r="P16" s="17"/>
      <c r="Q16" s="17"/>
      <c r="R16" s="17"/>
      <c r="S16" s="17"/>
      <c r="T16" s="17"/>
      <c r="U16" s="17"/>
      <c r="X16" s="252"/>
      <c r="Y16" s="252"/>
      <c r="Z16" s="252"/>
      <c r="AA16" s="252"/>
      <c r="AB16" s="17"/>
    </row>
    <row r="17" spans="2:23" ht="15.75">
      <c r="B17" s="21">
        <v>2</v>
      </c>
      <c r="C17" s="22" t="str">
        <f>C4</f>
        <v>Меньшаков Семен</v>
      </c>
      <c r="D17" s="23" t="str">
        <f>F4</f>
        <v>Вологда</v>
      </c>
      <c r="E17" s="25"/>
      <c r="F17" s="24"/>
      <c r="G17" s="25"/>
      <c r="H17" s="25"/>
      <c r="I17" s="25"/>
      <c r="J17" s="25"/>
      <c r="K17" s="26"/>
      <c r="P17" s="27"/>
      <c r="Q17" s="27"/>
      <c r="R17" s="27"/>
      <c r="S17" s="252"/>
      <c r="T17" s="252"/>
      <c r="U17" s="252"/>
      <c r="V17" s="252"/>
      <c r="W17" s="252"/>
    </row>
    <row r="18" spans="2:27" ht="15.75">
      <c r="B18" s="21">
        <v>3</v>
      </c>
      <c r="C18" s="22" t="str">
        <f>C5</f>
        <v>Комельков Иван</v>
      </c>
      <c r="D18" s="23" t="str">
        <f>F5</f>
        <v>Череповец</v>
      </c>
      <c r="E18" s="25"/>
      <c r="F18" s="25"/>
      <c r="G18" s="24"/>
      <c r="H18" s="25"/>
      <c r="I18" s="25"/>
      <c r="J18" s="25"/>
      <c r="K18" s="26"/>
      <c r="P18" s="17"/>
      <c r="Q18" s="17"/>
      <c r="R18" s="17"/>
      <c r="S18" s="17"/>
      <c r="T18" s="17"/>
      <c r="U18" s="17"/>
      <c r="V18" s="17"/>
      <c r="W18" s="17"/>
      <c r="X18" s="252"/>
      <c r="Y18" s="252"/>
      <c r="Z18" s="252"/>
      <c r="AA18" s="252"/>
    </row>
    <row r="19" spans="2:11" ht="16.5" thickBot="1">
      <c r="B19" s="28">
        <v>4</v>
      </c>
      <c r="C19" s="22" t="str">
        <f>C6</f>
        <v>Чебуков Илья</v>
      </c>
      <c r="D19" s="23" t="str">
        <f>F6</f>
        <v>Вологда</v>
      </c>
      <c r="E19" s="25"/>
      <c r="F19" s="25"/>
      <c r="G19" s="25"/>
      <c r="H19" s="30"/>
      <c r="I19" s="29"/>
      <c r="J19" s="29"/>
      <c r="K19" s="26"/>
    </row>
    <row r="20" spans="2:27" ht="15.75" thickTop="1">
      <c r="B20" s="17"/>
      <c r="C20" s="17"/>
      <c r="E20" s="252"/>
      <c r="F20" s="252"/>
      <c r="G20" s="252"/>
      <c r="H20" s="32"/>
      <c r="I20" s="32"/>
      <c r="J20" s="32"/>
      <c r="K20" s="252"/>
      <c r="L20" s="17"/>
      <c r="M20" s="17"/>
      <c r="N20" s="17"/>
      <c r="X20" s="252"/>
      <c r="Y20" s="252"/>
      <c r="Z20" s="252"/>
      <c r="AA20" s="252"/>
    </row>
    <row r="21" spans="2:23" ht="15.75" thickBot="1">
      <c r="B21" s="257" t="str">
        <f>CONCATENATE(B16," ",C16)</f>
        <v>1 Громов Егор</v>
      </c>
      <c r="C21" s="258"/>
      <c r="D21" s="258"/>
      <c r="E21" s="17"/>
      <c r="F21" s="17"/>
      <c r="G21" s="17"/>
      <c r="I21" s="17"/>
      <c r="J21" s="17"/>
      <c r="K21" s="258"/>
      <c r="L21" s="258" t="str">
        <f>CONCATENATE(B19," ",C19)</f>
        <v>4 Чебуков Илья</v>
      </c>
      <c r="M21" s="258"/>
      <c r="S21" s="252"/>
      <c r="T21" s="252"/>
      <c r="U21" s="252"/>
      <c r="V21" s="252"/>
      <c r="W21" s="252"/>
    </row>
    <row r="22" spans="3:27" ht="15.75" thickTop="1">
      <c r="C22" s="17"/>
      <c r="D22" s="33"/>
      <c r="E22" s="34"/>
      <c r="F22" s="17"/>
      <c r="G22" s="17"/>
      <c r="H22" s="17"/>
      <c r="I22" s="34"/>
      <c r="J22" s="17"/>
      <c r="K22" s="35"/>
      <c r="M22" s="17"/>
      <c r="S22" s="17"/>
      <c r="T22" s="17"/>
      <c r="U22" s="17"/>
      <c r="V22" s="17"/>
      <c r="W22" s="17"/>
      <c r="X22" s="252"/>
      <c r="Y22" s="252"/>
      <c r="Z22" s="252"/>
      <c r="AA22" s="252"/>
    </row>
    <row r="23" spans="2:11" ht="15.75" thickBot="1">
      <c r="B23" s="17"/>
      <c r="C23" s="17"/>
      <c r="D23" s="36"/>
      <c r="E23" s="441"/>
      <c r="F23" s="442"/>
      <c r="G23" s="17"/>
      <c r="H23" s="17"/>
      <c r="I23" s="443"/>
      <c r="J23" s="444"/>
      <c r="K23" s="37"/>
    </row>
    <row r="24" spans="2:27" ht="15.75" thickTop="1">
      <c r="B24" s="17"/>
      <c r="C24" s="17"/>
      <c r="D24" s="36"/>
      <c r="F24" s="38"/>
      <c r="G24" s="17"/>
      <c r="H24" s="17"/>
      <c r="I24" s="252"/>
      <c r="J24" s="39"/>
      <c r="K24" s="37"/>
      <c r="X24" s="252"/>
      <c r="Y24" s="252"/>
      <c r="Z24" s="252"/>
      <c r="AA24" s="252"/>
    </row>
    <row r="25" spans="2:23" ht="15.75" thickBot="1">
      <c r="B25" s="257" t="str">
        <f>CONCATENATE(B17," ",C17)</f>
        <v>2 Меньшаков Семен</v>
      </c>
      <c r="C25" s="258"/>
      <c r="D25" s="259"/>
      <c r="F25" s="40" t="s">
        <v>15</v>
      </c>
      <c r="G25" s="17">
        <f>IF(K16&lt;&gt;"",IF(K16="I",CONCATENATE("1. ",C16,"(",D16,")"),IF(K17="I",CONCATENATE("1. ",C17,"(",D17,")"),IF(K18="I",CONCATENATE("1. ",C18,"(",D18,")"),CONCATENATE("1. ",C19,"(",D19,")")))),"")</f>
      </c>
      <c r="H25" s="17"/>
      <c r="I25" s="252"/>
      <c r="J25" s="41"/>
      <c r="K25" s="258"/>
      <c r="L25" s="258" t="str">
        <f>CONCATENATE(B18," ",C18)</f>
        <v>3 Комельков Иван</v>
      </c>
      <c r="M25" s="257"/>
      <c r="W25" s="252"/>
    </row>
    <row r="26" spans="2:27" ht="15.75" thickTop="1">
      <c r="B26" s="17"/>
      <c r="C26" s="17"/>
      <c r="F26" s="17"/>
      <c r="G26" s="17">
        <f>IF(K17&lt;&gt;"",IF(K16="II",CONCATENATE("2. ",C16,"(",D16,")"),IF(K17="II",CONCATENATE("2. ",C17,"(",D17,")"),IF(K18="II",CONCATENATE("2. ",C18,"(",D18,")"),CONCATENATE("2. ",C19,"(",D19,")")))),"")</f>
      </c>
      <c r="H26" s="34"/>
      <c r="I26" s="252"/>
      <c r="J26" s="252"/>
      <c r="W26" s="17"/>
      <c r="X26" s="252"/>
      <c r="Y26" s="252"/>
      <c r="Z26" s="252"/>
      <c r="AA26" s="252"/>
    </row>
    <row r="27" spans="2:23" ht="16.5" thickBot="1">
      <c r="B27" s="257" t="str">
        <f>CONCATENATE(B16," ",C16)</f>
        <v>1 Громов Егор</v>
      </c>
      <c r="C27" s="42"/>
      <c r="D27" s="43"/>
      <c r="F27" s="17"/>
      <c r="G27" s="17"/>
      <c r="H27" s="17"/>
      <c r="I27" s="252"/>
      <c r="J27" s="252"/>
      <c r="L27" s="258" t="str">
        <f>CONCATENATE(B17," ",C17)</f>
        <v>2 Меньшаков Семен</v>
      </c>
      <c r="M27" s="258"/>
      <c r="W27" s="252"/>
    </row>
    <row r="28" spans="2:27" ht="15.75" thickTop="1">
      <c r="B28" s="17"/>
      <c r="C28" s="17"/>
      <c r="D28" s="33"/>
      <c r="E28" s="44"/>
      <c r="F28" s="17"/>
      <c r="G28" s="17"/>
      <c r="I28" s="45"/>
      <c r="J28" s="252"/>
      <c r="K28" s="35"/>
      <c r="M28" s="17"/>
      <c r="Q28" s="17"/>
      <c r="R28" s="17"/>
      <c r="U28" s="17"/>
      <c r="W28" s="17"/>
      <c r="X28" s="252"/>
      <c r="Y28" s="252"/>
      <c r="Z28" s="252"/>
      <c r="AA28" s="252"/>
    </row>
    <row r="29" spans="2:11" ht="15.75" thickBot="1">
      <c r="B29" s="17"/>
      <c r="C29" s="17"/>
      <c r="D29" s="36"/>
      <c r="E29" s="441"/>
      <c r="F29" s="442"/>
      <c r="G29" s="17"/>
      <c r="I29" s="443"/>
      <c r="J29" s="444"/>
      <c r="K29" s="37"/>
    </row>
    <row r="30" spans="2:27" ht="15.75" thickTop="1">
      <c r="B30" s="17"/>
      <c r="C30" s="17"/>
      <c r="D30" s="36"/>
      <c r="E30" s="38"/>
      <c r="F30" s="38"/>
      <c r="G30" s="17"/>
      <c r="I30" s="17"/>
      <c r="J30" s="33"/>
      <c r="K30" s="37"/>
      <c r="X30" s="252"/>
      <c r="Y30" s="252"/>
      <c r="Z30" s="252"/>
      <c r="AA30" s="252"/>
    </row>
    <row r="31" spans="2:23" ht="15.75" thickBot="1">
      <c r="B31" s="257" t="str">
        <f>CONCATENATE(B18," ",C18)</f>
        <v>3 Комельков Иван</v>
      </c>
      <c r="C31" s="258"/>
      <c r="D31" s="259"/>
      <c r="E31" s="17"/>
      <c r="F31" s="17"/>
      <c r="G31" s="17"/>
      <c r="I31" s="17"/>
      <c r="J31" s="17"/>
      <c r="K31" s="256"/>
      <c r="L31" s="258" t="str">
        <f>CONCATENATE(B19," ",C19)</f>
        <v>4 Чебуков Илья</v>
      </c>
      <c r="M31" s="257"/>
      <c r="S31" s="252"/>
      <c r="T31" s="252"/>
      <c r="U31" s="252"/>
      <c r="V31" s="252"/>
      <c r="W31" s="252"/>
    </row>
    <row r="32" spans="2:27" ht="15.75" thickTop="1">
      <c r="B32" s="17"/>
      <c r="C32" s="17"/>
      <c r="E32" s="17"/>
      <c r="F32" s="17"/>
      <c r="G32" s="34"/>
      <c r="I32" s="17"/>
      <c r="J32" s="17"/>
      <c r="S32" s="17"/>
      <c r="T32" s="17"/>
      <c r="U32" s="17"/>
      <c r="V32" s="17"/>
      <c r="W32" s="17"/>
      <c r="X32" s="252"/>
      <c r="Y32" s="252"/>
      <c r="Z32" s="252"/>
      <c r="AA32" s="252"/>
    </row>
    <row r="33" spans="2:27" ht="15.75" thickBot="1">
      <c r="B33" s="257" t="str">
        <f>CONCATENATE(B16," ",C16)</f>
        <v>1 Громов Егор</v>
      </c>
      <c r="C33" s="258"/>
      <c r="D33" s="258"/>
      <c r="E33" s="17"/>
      <c r="F33" s="17"/>
      <c r="G33" s="17"/>
      <c r="I33" s="17"/>
      <c r="J33" s="17"/>
      <c r="K33" s="258"/>
      <c r="L33" s="258" t="str">
        <f>CONCATENATE(B18," ",C18)</f>
        <v>3 Комельков Иван</v>
      </c>
      <c r="M33" s="258"/>
      <c r="S33" s="252"/>
      <c r="T33" s="252"/>
      <c r="U33" s="252"/>
      <c r="V33" s="252"/>
      <c r="W33" s="252"/>
      <c r="AA33" s="17"/>
    </row>
    <row r="34" spans="2:27" ht="15.75" thickTop="1">
      <c r="B34" s="17"/>
      <c r="C34" s="17"/>
      <c r="D34" s="33"/>
      <c r="E34" s="34"/>
      <c r="F34" s="17"/>
      <c r="G34" s="17"/>
      <c r="I34" s="34"/>
      <c r="K34" s="35"/>
      <c r="M34" s="17"/>
      <c r="S34" s="17"/>
      <c r="T34" s="17"/>
      <c r="U34" s="17"/>
      <c r="V34" s="17"/>
      <c r="W34" s="17"/>
      <c r="X34" s="252"/>
      <c r="Y34" s="252"/>
      <c r="Z34" s="252"/>
      <c r="AA34" s="252"/>
    </row>
    <row r="35" spans="2:11" ht="15.75" thickBot="1">
      <c r="B35" s="17"/>
      <c r="C35" s="17"/>
      <c r="D35" s="36"/>
      <c r="E35" s="441"/>
      <c r="F35" s="442"/>
      <c r="G35" s="17"/>
      <c r="I35" s="443"/>
      <c r="J35" s="444"/>
      <c r="K35" s="37"/>
    </row>
    <row r="36" spans="2:27" ht="15.75" thickTop="1">
      <c r="B36" s="17"/>
      <c r="C36" s="17"/>
      <c r="D36" s="36"/>
      <c r="F36" s="17"/>
      <c r="I36" s="17"/>
      <c r="J36" s="33"/>
      <c r="K36" s="37"/>
      <c r="X36" s="252"/>
      <c r="Y36" s="252"/>
      <c r="Z36" s="252"/>
      <c r="AA36" s="252"/>
    </row>
    <row r="37" spans="2:27" ht="15.75" thickBot="1">
      <c r="B37" s="257" t="str">
        <f>CONCATENATE(B19," ",C19)</f>
        <v>4 Чебуков Илья</v>
      </c>
      <c r="C37" s="258"/>
      <c r="D37" s="259"/>
      <c r="G37" s="17"/>
      <c r="H37" s="46"/>
      <c r="I37" s="17"/>
      <c r="J37" s="17"/>
      <c r="K37" s="256"/>
      <c r="L37" s="258" t="str">
        <f>CONCATENATE(B17," ",C17)</f>
        <v>2 Меньшаков Семен</v>
      </c>
      <c r="M37" s="258"/>
      <c r="S37" s="252"/>
      <c r="T37" s="252"/>
      <c r="U37" s="252"/>
      <c r="V37" s="252"/>
      <c r="W37" s="252"/>
      <c r="X37" s="17"/>
      <c r="Y37" s="17"/>
      <c r="Z37" s="17"/>
      <c r="AA37" s="17"/>
    </row>
    <row r="38" spans="2:27" ht="15.75" thickTop="1">
      <c r="B38" s="17"/>
      <c r="C38" s="17"/>
      <c r="H38" s="46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">
      <c r="B39" s="17"/>
      <c r="C39" s="185" t="s">
        <v>5</v>
      </c>
      <c r="F39" t="str">
        <f>турнир!C3</f>
        <v>Вольхин Н.А.</v>
      </c>
      <c r="H39" s="17"/>
      <c r="I39" s="181" t="s">
        <v>8</v>
      </c>
      <c r="K39" t="str">
        <f>турнир!C4</f>
        <v>Тайсемизов М.В.</v>
      </c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40" spans="2:27" ht="15.75">
      <c r="B40" s="17"/>
      <c r="C40" s="17"/>
      <c r="H40" s="46"/>
      <c r="J40" s="47"/>
      <c r="K40" s="43"/>
      <c r="R40" s="17"/>
      <c r="S40" s="17"/>
      <c r="T40" s="17"/>
      <c r="U40" s="17"/>
      <c r="V40" s="17"/>
      <c r="W40" s="17"/>
      <c r="X40" s="252"/>
      <c r="Y40" s="252"/>
      <c r="Z40" s="252"/>
      <c r="AA40" s="252"/>
    </row>
    <row r="52" spans="2:11" ht="15">
      <c r="B52" s="17"/>
      <c r="C52" s="17"/>
      <c r="K52" s="17"/>
    </row>
    <row r="53" spans="2:3" ht="15">
      <c r="B53" s="17"/>
      <c r="C53" s="17"/>
    </row>
    <row r="54" ht="15">
      <c r="H54" s="17"/>
    </row>
    <row r="58" ht="15">
      <c r="G58" s="17"/>
    </row>
    <row r="59" ht="15">
      <c r="G59" s="17"/>
    </row>
    <row r="64" ht="15">
      <c r="G64" s="17"/>
    </row>
  </sheetData>
  <sheetProtection/>
  <mergeCells count="6">
    <mergeCell ref="E23:F23"/>
    <mergeCell ref="I23:J23"/>
    <mergeCell ref="E29:F29"/>
    <mergeCell ref="I29:J29"/>
    <mergeCell ref="E35:F35"/>
    <mergeCell ref="I35:J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PageLayoutView="0" workbookViewId="0" topLeftCell="A10">
      <selection activeCell="A10" sqref="A1:IV16384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372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88</v>
      </c>
      <c r="D3" s="299">
        <v>2001</v>
      </c>
      <c r="E3" s="299">
        <v>62</v>
      </c>
      <c r="F3" s="301" t="s">
        <v>42</v>
      </c>
      <c r="G3" s="304" t="s">
        <v>155</v>
      </c>
      <c r="I3" s="254"/>
    </row>
    <row r="4" spans="2:9" ht="28.5" customHeight="1" thickBot="1">
      <c r="B4">
        <v>2</v>
      </c>
      <c r="C4" s="337" t="s">
        <v>320</v>
      </c>
      <c r="D4" s="299">
        <v>2003</v>
      </c>
      <c r="E4" s="299" t="s">
        <v>318</v>
      </c>
      <c r="F4" s="301" t="s">
        <v>43</v>
      </c>
      <c r="G4" s="304" t="s">
        <v>299</v>
      </c>
      <c r="I4" s="26" t="s">
        <v>50</v>
      </c>
    </row>
    <row r="5" spans="2:9" ht="28.5" customHeight="1" thickBot="1">
      <c r="B5">
        <v>3</v>
      </c>
      <c r="C5" s="337" t="s">
        <v>87</v>
      </c>
      <c r="D5" s="299">
        <v>2003</v>
      </c>
      <c r="E5" s="299" t="s">
        <v>318</v>
      </c>
      <c r="F5" s="301" t="s">
        <v>43</v>
      </c>
      <c r="G5" s="304" t="s">
        <v>299</v>
      </c>
      <c r="I5" s="26" t="s">
        <v>48</v>
      </c>
    </row>
    <row r="6" spans="2:9" ht="28.5" customHeight="1" thickBot="1">
      <c r="B6">
        <v>4</v>
      </c>
      <c r="C6" s="315"/>
      <c r="I6" s="31" t="s">
        <v>49</v>
      </c>
    </row>
    <row r="7" spans="2:6" ht="28.5" customHeight="1" thickTop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2001-2003 г.р. до 57 кг.девочки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Степина Юлия</v>
      </c>
      <c r="D15" s="23" t="str">
        <f>F3</f>
        <v>Кириллов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Гаврилова Полина</v>
      </c>
      <c r="D16" s="23" t="str">
        <f>F4</f>
        <v>Череповец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6.5" thickBot="1">
      <c r="B17" s="21">
        <v>3</v>
      </c>
      <c r="C17" s="22" t="str">
        <f>C5</f>
        <v>Лысакова Анастасия</v>
      </c>
      <c r="D17" s="23" t="str">
        <f>F5</f>
        <v>Череповец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Степина Юлия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4 0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Гаврилова Полина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Лысакова Анастасия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Степина Юлия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Гаврилова Полина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Лысакова Анастасия</v>
      </c>
      <c r="C30" s="294"/>
      <c r="D30" s="295"/>
      <c r="E30" s="17"/>
      <c r="F30" s="17"/>
      <c r="G30" s="17"/>
      <c r="I30" s="17"/>
      <c r="J30" s="17"/>
      <c r="K30" s="292"/>
      <c r="L30" s="294" t="str">
        <f>CONCATENATE(B18," ",C18)</f>
        <v>4 0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Степина Юлия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Лысакова Анастасия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4 0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Гаврилова Полина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PageLayoutView="0" workbookViewId="0" topLeftCell="A1">
      <selection activeCell="C5" sqref="C5:G5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373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93</v>
      </c>
      <c r="D3" s="299">
        <v>2003</v>
      </c>
      <c r="E3" s="299" t="s">
        <v>319</v>
      </c>
      <c r="F3" s="301" t="s">
        <v>43</v>
      </c>
      <c r="G3" s="304" t="s">
        <v>299</v>
      </c>
      <c r="I3" s="254"/>
    </row>
    <row r="4" spans="2:9" ht="28.5" customHeight="1" thickBot="1">
      <c r="B4">
        <v>2</v>
      </c>
      <c r="C4" s="337" t="s">
        <v>317</v>
      </c>
      <c r="D4" s="299">
        <v>2003</v>
      </c>
      <c r="E4" s="299" t="s">
        <v>319</v>
      </c>
      <c r="F4" s="301" t="s">
        <v>43</v>
      </c>
      <c r="G4" s="304" t="s">
        <v>299</v>
      </c>
      <c r="I4" s="26" t="s">
        <v>50</v>
      </c>
    </row>
    <row r="5" spans="2:9" ht="28.5" customHeight="1" thickBot="1">
      <c r="B5">
        <v>3</v>
      </c>
      <c r="C5" s="337" t="s">
        <v>67</v>
      </c>
      <c r="D5" s="299">
        <v>2002</v>
      </c>
      <c r="E5" s="299" t="s">
        <v>319</v>
      </c>
      <c r="F5" s="301" t="s">
        <v>43</v>
      </c>
      <c r="G5" s="304" t="s">
        <v>299</v>
      </c>
      <c r="I5" s="26" t="s">
        <v>48</v>
      </c>
    </row>
    <row r="6" spans="2:9" ht="28.5" customHeight="1" thickBot="1">
      <c r="B6">
        <v>4</v>
      </c>
      <c r="C6" s="315"/>
      <c r="I6" s="31" t="s">
        <v>49</v>
      </c>
    </row>
    <row r="7" spans="2:6" ht="28.5" customHeight="1" thickTop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2001-2003 г.р. до 48 кг.девочки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Мелина Елена</v>
      </c>
      <c r="D15" s="23" t="str">
        <f>F3</f>
        <v>Череповец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Фигурина Екатерина</v>
      </c>
      <c r="D16" s="23" t="str">
        <f>F4</f>
        <v>Череповец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6.5" thickBot="1">
      <c r="B17" s="21">
        <v>3</v>
      </c>
      <c r="C17" s="22" t="str">
        <f>C5</f>
        <v>Соколова Анна</v>
      </c>
      <c r="D17" s="23" t="str">
        <f>F5</f>
        <v>Череповец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390" t="str">
        <f>CONCATENATE(B15," ",C15)</f>
        <v>1 Мелина Елена</v>
      </c>
      <c r="C20" s="391"/>
      <c r="D20" s="391"/>
      <c r="E20" s="17"/>
      <c r="F20" s="17"/>
      <c r="G20" s="17"/>
      <c r="I20" s="17"/>
      <c r="J20" s="17"/>
      <c r="K20" s="391"/>
      <c r="L20" s="391" t="str">
        <f>CONCATENATE(B18," ",C18)</f>
        <v>4 0</v>
      </c>
      <c r="M20" s="391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390" t="str">
        <f>CONCATENATE(B16," ",C16)</f>
        <v>2 Фигурина Екатерина</v>
      </c>
      <c r="C24" s="391"/>
      <c r="D24" s="392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391"/>
      <c r="L24" s="391" t="str">
        <f>CONCATENATE(B17," ",C17)</f>
        <v>3 Соколова Анна</v>
      </c>
      <c r="M24" s="390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390" t="str">
        <f>CONCATENATE(B15," ",C15)</f>
        <v>1 Мелина Елена</v>
      </c>
      <c r="C26" s="42"/>
      <c r="D26" s="43"/>
      <c r="F26" s="17"/>
      <c r="G26" s="17"/>
      <c r="H26" s="17"/>
      <c r="I26" s="252"/>
      <c r="J26" s="252"/>
      <c r="L26" s="391" t="str">
        <f>CONCATENATE(B16," ",C16)</f>
        <v>2 Фигурина Екатерина</v>
      </c>
      <c r="M26" s="391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390" t="str">
        <f>CONCATENATE(B17," ",C17)</f>
        <v>3 Соколова Анна</v>
      </c>
      <c r="C30" s="391"/>
      <c r="D30" s="392"/>
      <c r="E30" s="17"/>
      <c r="F30" s="17"/>
      <c r="G30" s="17"/>
      <c r="I30" s="17"/>
      <c r="J30" s="17"/>
      <c r="K30" s="389"/>
      <c r="L30" s="391" t="str">
        <f>CONCATENATE(B18," ",C18)</f>
        <v>4 0</v>
      </c>
      <c r="M30" s="390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390" t="str">
        <f>CONCATENATE(B15," ",C15)</f>
        <v>1 Мелина Елена</v>
      </c>
      <c r="C32" s="391"/>
      <c r="D32" s="391"/>
      <c r="E32" s="17"/>
      <c r="F32" s="17"/>
      <c r="G32" s="17"/>
      <c r="I32" s="17"/>
      <c r="J32" s="17"/>
      <c r="K32" s="391"/>
      <c r="L32" s="391" t="str">
        <f>CONCATENATE(B17," ",C17)</f>
        <v>3 Соколова Анна</v>
      </c>
      <c r="M32" s="391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390" t="str">
        <f>CONCATENATE(B18," ",C18)</f>
        <v>4 0</v>
      </c>
      <c r="C36" s="391"/>
      <c r="D36" s="392"/>
      <c r="G36" s="17"/>
      <c r="H36" s="46"/>
      <c r="I36" s="17"/>
      <c r="J36" s="17"/>
      <c r="K36" s="389"/>
      <c r="L36" s="391" t="str">
        <f>CONCATENATE(B16," ",C16)</f>
        <v>2 Фигурина Екатерина</v>
      </c>
      <c r="M36" s="391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PageLayoutView="0" workbookViewId="0" topLeftCell="A1">
      <selection activeCell="C6" sqref="C6:G6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374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6" t="s">
        <v>85</v>
      </c>
      <c r="D3" s="297">
        <v>2008</v>
      </c>
      <c r="E3" s="297">
        <v>24</v>
      </c>
      <c r="F3" s="301" t="s">
        <v>1</v>
      </c>
      <c r="G3" s="304" t="s">
        <v>6</v>
      </c>
      <c r="I3" s="254"/>
    </row>
    <row r="4" spans="2:9" ht="28.5" customHeight="1" thickBot="1">
      <c r="B4">
        <v>2</v>
      </c>
      <c r="C4" s="337" t="s">
        <v>84</v>
      </c>
      <c r="D4" s="299">
        <v>2007</v>
      </c>
      <c r="E4" s="299">
        <v>25</v>
      </c>
      <c r="F4" s="301" t="s">
        <v>1</v>
      </c>
      <c r="G4" s="305" t="s">
        <v>96</v>
      </c>
      <c r="I4" s="26" t="s">
        <v>50</v>
      </c>
    </row>
    <row r="5" spans="2:9" ht="28.5" customHeight="1" thickBot="1">
      <c r="B5">
        <v>3</v>
      </c>
      <c r="C5" s="337" t="s">
        <v>235</v>
      </c>
      <c r="D5" s="299">
        <v>2007</v>
      </c>
      <c r="E5" s="299">
        <v>24</v>
      </c>
      <c r="F5" s="301" t="s">
        <v>2</v>
      </c>
      <c r="G5" s="305" t="s">
        <v>101</v>
      </c>
      <c r="I5" s="26" t="s">
        <v>48</v>
      </c>
    </row>
    <row r="6" spans="2:9" ht="28.5" customHeight="1" thickBot="1">
      <c r="B6">
        <v>4</v>
      </c>
      <c r="C6" s="337" t="s">
        <v>306</v>
      </c>
      <c r="D6" s="299">
        <v>2008</v>
      </c>
      <c r="E6" s="299">
        <v>25</v>
      </c>
      <c r="F6" s="302" t="s">
        <v>43</v>
      </c>
      <c r="G6" s="305" t="s">
        <v>299</v>
      </c>
      <c r="I6" s="31" t="s">
        <v>49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2007-2008 г.р. до 25 кг.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Петросян Арам</v>
      </c>
      <c r="D15" s="23" t="str">
        <f>F3</f>
        <v>Вологда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Фунтиков Роман</v>
      </c>
      <c r="D16" s="23" t="str">
        <f>F4</f>
        <v>Вологда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6.5" thickBot="1">
      <c r="B17" s="21">
        <v>3</v>
      </c>
      <c r="C17" s="22" t="str">
        <f>C5</f>
        <v>Пугачев Тимур</v>
      </c>
      <c r="D17" s="23" t="str">
        <f>F5</f>
        <v>Сокол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 t="str">
        <f>C6</f>
        <v>Соловьев Даниил</v>
      </c>
      <c r="D18" s="23" t="str">
        <f>F6</f>
        <v>Череповец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390" t="str">
        <f>CONCATENATE(B15," ",C15)</f>
        <v>1 Петросян Арам</v>
      </c>
      <c r="C20" s="391"/>
      <c r="D20" s="391"/>
      <c r="E20" s="17"/>
      <c r="F20" s="17"/>
      <c r="G20" s="17"/>
      <c r="I20" s="17"/>
      <c r="J20" s="17"/>
      <c r="K20" s="391"/>
      <c r="L20" s="391" t="str">
        <f>CONCATENATE(B18," ",C18)</f>
        <v>4 Соловьев Даниил</v>
      </c>
      <c r="M20" s="391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390" t="str">
        <f>CONCATENATE(B16," ",C16)</f>
        <v>2 Фунтиков Роман</v>
      </c>
      <c r="C24" s="391"/>
      <c r="D24" s="392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391"/>
      <c r="L24" s="391" t="str">
        <f>CONCATENATE(B17," ",C17)</f>
        <v>3 Пугачев Тимур</v>
      </c>
      <c r="M24" s="390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390" t="str">
        <f>CONCATENATE(B15," ",C15)</f>
        <v>1 Петросян Арам</v>
      </c>
      <c r="C26" s="42"/>
      <c r="D26" s="43"/>
      <c r="F26" s="17"/>
      <c r="G26" s="17"/>
      <c r="H26" s="17"/>
      <c r="I26" s="252"/>
      <c r="J26" s="252"/>
      <c r="L26" s="391" t="str">
        <f>CONCATENATE(B16," ",C16)</f>
        <v>2 Фунтиков Роман</v>
      </c>
      <c r="M26" s="391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390" t="str">
        <f>CONCATENATE(B17," ",C17)</f>
        <v>3 Пугачев Тимур</v>
      </c>
      <c r="C30" s="391"/>
      <c r="D30" s="392"/>
      <c r="E30" s="17"/>
      <c r="F30" s="17"/>
      <c r="G30" s="17"/>
      <c r="I30" s="17"/>
      <c r="J30" s="17"/>
      <c r="K30" s="389"/>
      <c r="L30" s="391" t="str">
        <f>CONCATENATE(B18," ",C18)</f>
        <v>4 Соловьев Даниил</v>
      </c>
      <c r="M30" s="390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390" t="str">
        <f>CONCATENATE(B15," ",C15)</f>
        <v>1 Петросян Арам</v>
      </c>
      <c r="C32" s="391"/>
      <c r="D32" s="391"/>
      <c r="E32" s="17"/>
      <c r="F32" s="17"/>
      <c r="G32" s="17"/>
      <c r="I32" s="17"/>
      <c r="J32" s="17"/>
      <c r="K32" s="391"/>
      <c r="L32" s="391" t="str">
        <f>CONCATENATE(B17," ",C17)</f>
        <v>3 Пугачев Тимур</v>
      </c>
      <c r="M32" s="391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390" t="str">
        <f>CONCATENATE(B18," ",C18)</f>
        <v>4 Соловьев Даниил</v>
      </c>
      <c r="C36" s="391"/>
      <c r="D36" s="392"/>
      <c r="G36" s="17"/>
      <c r="H36" s="46"/>
      <c r="I36" s="17"/>
      <c r="J36" s="17"/>
      <c r="K36" s="389"/>
      <c r="L36" s="391" t="str">
        <f>CONCATENATE(B16," ",C16)</f>
        <v>2 Фунтиков Роман</v>
      </c>
      <c r="M36" s="391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5" zoomScaleNormal="85" zoomScalePageLayoutView="0" workbookViewId="0" topLeftCell="A1">
      <selection activeCell="D25" sqref="D25"/>
    </sheetView>
  </sheetViews>
  <sheetFormatPr defaultColWidth="9.140625" defaultRowHeight="15"/>
  <cols>
    <col min="4" max="4" width="17.8515625" style="0" customWidth="1"/>
    <col min="5" max="5" width="16.421875" style="0" customWidth="1"/>
    <col min="9" max="9" width="13.28125" style="0" customWidth="1"/>
    <col min="10" max="10" width="18.28125" style="0" customWidth="1"/>
    <col min="11" max="11" width="16.140625" style="0" customWidth="1"/>
    <col min="13" max="13" width="12.00390625" style="0" customWidth="1"/>
  </cols>
  <sheetData>
    <row r="1" spans="8:10" ht="18">
      <c r="H1" s="3" t="s">
        <v>0</v>
      </c>
      <c r="I1" s="4"/>
      <c r="J1" s="4"/>
    </row>
    <row r="2" ht="15">
      <c r="E2" t="str">
        <f>турнир!C1</f>
        <v>Открытое Первенство Вологодской области по джиу-джитсу 27-28.01.2018
</v>
      </c>
    </row>
    <row r="3" spans="6:14" ht="15">
      <c r="F3" s="245" t="s">
        <v>366</v>
      </c>
      <c r="G3" s="245"/>
      <c r="H3" s="245"/>
      <c r="N3" s="17"/>
    </row>
    <row r="4" ht="15">
      <c r="N4" s="17"/>
    </row>
    <row r="5" spans="7:14" ht="15">
      <c r="G5" t="s">
        <v>72</v>
      </c>
      <c r="N5" s="17"/>
    </row>
    <row r="6" spans="3:14" ht="15">
      <c r="C6" t="s">
        <v>73</v>
      </c>
      <c r="L6" t="s">
        <v>74</v>
      </c>
      <c r="N6" s="17"/>
    </row>
    <row r="7" spans="2:14" ht="15">
      <c r="B7" s="273"/>
      <c r="C7" s="269"/>
      <c r="D7" s="260"/>
      <c r="E7" s="260"/>
      <c r="F7" s="260"/>
      <c r="G7" s="193"/>
      <c r="H7" s="260"/>
      <c r="I7" s="260"/>
      <c r="J7" s="260"/>
      <c r="K7" s="260"/>
      <c r="L7" s="268"/>
      <c r="M7" s="260"/>
      <c r="N7" s="17"/>
    </row>
    <row r="8" spans="2:14" ht="15">
      <c r="B8" s="260"/>
      <c r="C8" s="265"/>
      <c r="D8" s="266"/>
      <c r="E8" s="267"/>
      <c r="F8" s="267"/>
      <c r="G8" s="193"/>
      <c r="H8" s="260"/>
      <c r="I8" s="260"/>
      <c r="J8" s="260"/>
      <c r="K8" s="261"/>
      <c r="L8" s="270"/>
      <c r="M8" s="270"/>
      <c r="N8" s="17"/>
    </row>
    <row r="9" spans="2:14" ht="15">
      <c r="B9" s="269"/>
      <c r="C9" s="274"/>
      <c r="D9" s="260"/>
      <c r="E9" s="263"/>
      <c r="F9" s="267"/>
      <c r="G9" s="193"/>
      <c r="H9" s="260"/>
      <c r="I9" s="260"/>
      <c r="J9" s="261"/>
      <c r="K9" s="262"/>
      <c r="L9" s="273"/>
      <c r="M9" s="269"/>
      <c r="N9" s="17"/>
    </row>
    <row r="10" spans="2:14" ht="15">
      <c r="B10" s="268"/>
      <c r="C10" s="260"/>
      <c r="D10" s="260"/>
      <c r="E10" s="266"/>
      <c r="F10" s="267"/>
      <c r="G10" s="193"/>
      <c r="H10" s="260"/>
      <c r="I10" s="260"/>
      <c r="J10" s="261"/>
      <c r="K10" s="263"/>
      <c r="L10" s="268"/>
      <c r="M10" s="260"/>
      <c r="N10" s="17"/>
    </row>
    <row r="11" spans="2:14" ht="15">
      <c r="B11" s="270"/>
      <c r="C11" s="265"/>
      <c r="D11" s="266"/>
      <c r="E11" s="263"/>
      <c r="F11" s="263"/>
      <c r="G11" s="193"/>
      <c r="H11" s="260"/>
      <c r="I11" s="261"/>
      <c r="J11" s="262"/>
      <c r="K11" s="264"/>
      <c r="L11" s="270"/>
      <c r="M11" s="270"/>
      <c r="N11" s="17"/>
    </row>
    <row r="12" spans="2:14" ht="15">
      <c r="B12" s="269"/>
      <c r="C12" s="274"/>
      <c r="D12" s="260"/>
      <c r="E12" s="267"/>
      <c r="F12" s="263"/>
      <c r="G12" s="193"/>
      <c r="H12" s="260"/>
      <c r="I12" s="261"/>
      <c r="J12" s="260"/>
      <c r="K12" s="265"/>
      <c r="L12" s="316"/>
      <c r="M12" s="269"/>
      <c r="N12" s="17"/>
    </row>
    <row r="13" spans="2:14" ht="15">
      <c r="B13" s="271"/>
      <c r="C13" s="260"/>
      <c r="D13" s="260"/>
      <c r="E13" s="260"/>
      <c r="F13" s="266"/>
      <c r="G13" s="193"/>
      <c r="H13" s="260"/>
      <c r="I13" s="261"/>
      <c r="J13" s="260"/>
      <c r="K13" s="260"/>
      <c r="L13" s="269"/>
      <c r="M13" s="260"/>
      <c r="N13" s="17"/>
    </row>
    <row r="14" spans="2:13" ht="15">
      <c r="B14" s="270"/>
      <c r="C14" s="265"/>
      <c r="D14" s="266"/>
      <c r="E14" s="260"/>
      <c r="F14" s="263"/>
      <c r="G14" s="193"/>
      <c r="H14" s="260"/>
      <c r="I14" s="265"/>
      <c r="J14" s="260"/>
      <c r="K14" s="261"/>
      <c r="L14" s="270"/>
      <c r="M14" s="270"/>
    </row>
    <row r="15" spans="2:13" ht="15">
      <c r="B15" s="269"/>
      <c r="C15" s="274"/>
      <c r="D15" s="260"/>
      <c r="E15" s="263"/>
      <c r="F15" s="263"/>
      <c r="G15" s="440"/>
      <c r="H15" s="440"/>
      <c r="I15" s="261"/>
      <c r="J15" s="261"/>
      <c r="K15" s="262"/>
      <c r="L15" s="269"/>
      <c r="M15" s="269"/>
    </row>
    <row r="16" spans="3:13" ht="15">
      <c r="C16" s="260"/>
      <c r="D16" s="260"/>
      <c r="E16" s="266"/>
      <c r="F16" s="263"/>
      <c r="G16" s="440"/>
      <c r="H16" s="440"/>
      <c r="I16" s="261"/>
      <c r="J16" s="261"/>
      <c r="K16" s="260"/>
      <c r="L16" s="316"/>
      <c r="M16" s="260"/>
    </row>
    <row r="17" spans="2:13" ht="15">
      <c r="B17" s="270"/>
      <c r="C17" s="265"/>
      <c r="D17" s="266"/>
      <c r="E17" s="263"/>
      <c r="F17" s="260"/>
      <c r="G17" s="193"/>
      <c r="H17" s="260"/>
      <c r="I17" s="260"/>
      <c r="J17" s="265"/>
      <c r="K17" s="261"/>
      <c r="L17" s="270"/>
      <c r="M17" s="270"/>
    </row>
    <row r="18" spans="2:13" ht="15">
      <c r="B18" s="269"/>
      <c r="C18" s="274"/>
      <c r="D18" s="260"/>
      <c r="E18" s="260"/>
      <c r="F18" s="260"/>
      <c r="G18" s="193"/>
      <c r="H18" s="260"/>
      <c r="I18" s="260"/>
      <c r="J18" s="260"/>
      <c r="K18" s="265"/>
      <c r="L18" s="317"/>
      <c r="M18" s="269"/>
    </row>
    <row r="19" spans="2:13" ht="15">
      <c r="B19" s="272"/>
      <c r="C19" s="272"/>
      <c r="D19" s="272"/>
      <c r="E19" s="272"/>
      <c r="F19" s="272"/>
      <c r="H19" s="272"/>
      <c r="I19" s="272"/>
      <c r="J19" s="272"/>
      <c r="K19" s="272"/>
      <c r="L19" s="272"/>
      <c r="M19" s="272"/>
    </row>
    <row r="24" ht="15">
      <c r="G24" t="s">
        <v>75</v>
      </c>
    </row>
    <row r="25" spans="3:12" ht="15">
      <c r="C25" s="272"/>
      <c r="D25" s="272"/>
      <c r="E25" s="272"/>
      <c r="F25" s="272"/>
      <c r="G25" s="272"/>
      <c r="H25" s="272"/>
      <c r="I25" s="272"/>
      <c r="J25" s="272"/>
      <c r="K25" s="272"/>
      <c r="L25" s="272">
        <f>L13</f>
        <v>0</v>
      </c>
    </row>
    <row r="26" spans="2:13" ht="15">
      <c r="B26" s="247"/>
      <c r="C26" s="275"/>
      <c r="D26" s="276"/>
      <c r="E26" s="277"/>
      <c r="F26" s="277"/>
      <c r="G26" s="272"/>
      <c r="H26" s="272"/>
      <c r="I26" s="272"/>
      <c r="J26" s="272"/>
      <c r="K26" s="278"/>
      <c r="L26" s="279"/>
      <c r="M26" s="247"/>
    </row>
    <row r="27" spans="2:13" ht="15">
      <c r="B27" s="246"/>
      <c r="C27" s="280"/>
      <c r="D27" s="272"/>
      <c r="E27" s="276"/>
      <c r="F27" s="277"/>
      <c r="G27" s="272"/>
      <c r="H27" s="272"/>
      <c r="I27" s="272"/>
      <c r="J27" s="278"/>
      <c r="K27" s="281"/>
      <c r="L27" s="282"/>
      <c r="M27" s="246"/>
    </row>
    <row r="28" spans="3:12" ht="15">
      <c r="C28" s="272"/>
      <c r="D28" s="282"/>
      <c r="E28" s="283"/>
      <c r="F28" s="276"/>
      <c r="G28" s="272"/>
      <c r="H28" s="272"/>
      <c r="I28" s="272"/>
      <c r="J28" s="281"/>
      <c r="K28" s="284"/>
      <c r="L28" s="272"/>
    </row>
    <row r="29" spans="2:13" ht="15">
      <c r="B29" s="17"/>
      <c r="C29" s="277"/>
      <c r="D29" s="277"/>
      <c r="E29" s="280"/>
      <c r="F29" s="284"/>
      <c r="G29" s="272"/>
      <c r="H29" s="272"/>
      <c r="I29" s="275"/>
      <c r="J29" s="272"/>
      <c r="K29" s="279"/>
      <c r="L29" s="277"/>
      <c r="M29" s="17"/>
    </row>
    <row r="30" spans="2:13" ht="15">
      <c r="B30" s="17"/>
      <c r="C30" s="277"/>
      <c r="D30" s="272"/>
      <c r="E30" s="277"/>
      <c r="F30" s="277"/>
      <c r="G30" s="272"/>
      <c r="H30" s="272"/>
      <c r="I30" s="272"/>
      <c r="J30" s="279"/>
      <c r="K30" s="277"/>
      <c r="L30" s="277"/>
      <c r="M30" s="17"/>
    </row>
    <row r="31" spans="5:6" ht="15">
      <c r="E31" s="17"/>
      <c r="F31" s="17"/>
    </row>
    <row r="32" spans="5:14" ht="15.75" thickBot="1">
      <c r="E32" s="17"/>
      <c r="N32" s="172"/>
    </row>
    <row r="33" spans="1:14" ht="16.5" thickBot="1">
      <c r="A33" s="127"/>
      <c r="B33" s="128" t="s">
        <v>76</v>
      </c>
      <c r="C33" s="129"/>
      <c r="D33" s="130"/>
      <c r="F33" t="s">
        <v>6</v>
      </c>
      <c r="I33" s="146" t="s">
        <v>3</v>
      </c>
      <c r="J33" s="248">
        <f>I13</f>
        <v>0</v>
      </c>
      <c r="K33" s="148"/>
      <c r="L33" s="149"/>
      <c r="M33" s="249"/>
      <c r="N33" s="114"/>
    </row>
    <row r="34" spans="9:14" ht="15.75" thickBot="1">
      <c r="I34" s="146" t="s">
        <v>4</v>
      </c>
      <c r="J34" s="248">
        <f>F13</f>
        <v>0</v>
      </c>
      <c r="K34" s="148"/>
      <c r="L34" s="149"/>
      <c r="M34" s="249"/>
      <c r="N34" s="172"/>
    </row>
    <row r="35" spans="2:14" ht="15.75" thickBot="1">
      <c r="B35" s="126"/>
      <c r="I35" s="146" t="s">
        <v>7</v>
      </c>
      <c r="J35" s="248">
        <f>F28</f>
        <v>0</v>
      </c>
      <c r="K35" s="250"/>
      <c r="L35" s="160"/>
      <c r="M35" s="251"/>
      <c r="N35" s="172"/>
    </row>
    <row r="36" spans="2:14" ht="16.5" thickBot="1">
      <c r="B36" s="179" t="s">
        <v>16</v>
      </c>
      <c r="C36" s="177"/>
      <c r="E36" t="s">
        <v>96</v>
      </c>
      <c r="F36" s="48"/>
      <c r="I36" s="146" t="s">
        <v>7</v>
      </c>
      <c r="J36" s="248">
        <f>I28</f>
        <v>0</v>
      </c>
      <c r="K36" s="250"/>
      <c r="L36" s="147"/>
      <c r="M36" s="251"/>
      <c r="N36" s="172"/>
    </row>
    <row r="37" spans="4:6" ht="15.75">
      <c r="D37" s="177"/>
      <c r="E37" s="48"/>
      <c r="F37" s="48"/>
    </row>
  </sheetData>
  <sheetProtection/>
  <mergeCells count="2">
    <mergeCell ref="G15:H15"/>
    <mergeCell ref="G16:H16"/>
  </mergeCell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landscape" paperSize="9" scale="69" r:id="rId4"/>
  <legacyDrawing r:id="rId3"/>
  <oleObjects>
    <oleObject progId="MSWordArt.2" shapeId="19430161" r:id="rId1"/>
    <oleObject progId="MSWordArt.2" shapeId="194301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0"/>
  <sheetViews>
    <sheetView tabSelected="1" zoomScale="85" zoomScaleNormal="85" zoomScalePageLayoutView="0" workbookViewId="0" topLeftCell="A437">
      <selection activeCell="C438" sqref="C438:F438"/>
    </sheetView>
  </sheetViews>
  <sheetFormatPr defaultColWidth="9.140625" defaultRowHeight="21" customHeight="1"/>
  <cols>
    <col min="2" max="2" width="9.421875" style="0" bestFit="1" customWidth="1"/>
    <col min="3" max="3" width="22.00390625" style="193" customWidth="1"/>
    <col min="6" max="6" width="14.421875" style="0" customWidth="1"/>
    <col min="7" max="7" width="18.28125" style="0" customWidth="1"/>
  </cols>
  <sheetData>
    <row r="1" spans="2:3" ht="29.25" customHeight="1">
      <c r="B1" t="s">
        <v>41</v>
      </c>
      <c r="C1" s="335" t="s">
        <v>99</v>
      </c>
    </row>
    <row r="2" spans="2:9" ht="21" customHeight="1" thickBot="1">
      <c r="B2" t="s">
        <v>9</v>
      </c>
      <c r="C2" s="193" t="s">
        <v>36</v>
      </c>
      <c r="D2" t="s">
        <v>356</v>
      </c>
      <c r="E2" t="s">
        <v>357</v>
      </c>
      <c r="F2" t="s">
        <v>39</v>
      </c>
      <c r="G2" t="s">
        <v>40</v>
      </c>
      <c r="H2" s="255" t="s">
        <v>114</v>
      </c>
      <c r="I2" s="255" t="s">
        <v>115</v>
      </c>
    </row>
    <row r="3" spans="2:9" ht="21" customHeight="1" thickBot="1">
      <c r="B3" s="296" t="s">
        <v>100</v>
      </c>
      <c r="C3" s="336" t="s">
        <v>85</v>
      </c>
      <c r="D3" s="297"/>
      <c r="E3" s="297"/>
      <c r="F3" s="301" t="s">
        <v>1</v>
      </c>
      <c r="G3" s="304" t="s">
        <v>6</v>
      </c>
      <c r="H3" s="307"/>
      <c r="I3" s="303" t="s">
        <v>115</v>
      </c>
    </row>
    <row r="4" spans="2:9" ht="21" customHeight="1" thickBot="1">
      <c r="B4" s="298" t="s">
        <v>102</v>
      </c>
      <c r="C4" s="337" t="s">
        <v>84</v>
      </c>
      <c r="D4" s="299"/>
      <c r="E4" s="299"/>
      <c r="F4" s="301" t="s">
        <v>1</v>
      </c>
      <c r="G4" s="305" t="s">
        <v>96</v>
      </c>
      <c r="H4" s="308"/>
      <c r="I4" s="303" t="s">
        <v>115</v>
      </c>
    </row>
    <row r="5" spans="2:9" ht="21" customHeight="1" thickBot="1">
      <c r="B5" s="298" t="s">
        <v>103</v>
      </c>
      <c r="C5" s="337" t="s">
        <v>235</v>
      </c>
      <c r="D5" s="299"/>
      <c r="E5" s="299"/>
      <c r="F5" s="301" t="s">
        <v>2</v>
      </c>
      <c r="G5" s="305" t="s">
        <v>101</v>
      </c>
      <c r="H5" s="308"/>
      <c r="I5" s="303" t="s">
        <v>115</v>
      </c>
    </row>
    <row r="6" spans="2:9" ht="21" customHeight="1" thickBot="1">
      <c r="B6" s="298" t="s">
        <v>104</v>
      </c>
      <c r="C6" s="337" t="s">
        <v>259</v>
      </c>
      <c r="D6" s="299"/>
      <c r="E6" s="299"/>
      <c r="F6" s="301" t="s">
        <v>42</v>
      </c>
      <c r="G6" s="304" t="s">
        <v>155</v>
      </c>
      <c r="H6" s="308"/>
      <c r="I6" s="303" t="s">
        <v>116</v>
      </c>
    </row>
    <row r="7" spans="2:9" ht="21" customHeight="1" thickBot="1">
      <c r="B7" s="298" t="s">
        <v>105</v>
      </c>
      <c r="C7" s="337" t="s">
        <v>306</v>
      </c>
      <c r="D7" s="299"/>
      <c r="E7" s="299"/>
      <c r="F7" s="302" t="s">
        <v>43</v>
      </c>
      <c r="G7" s="305" t="s">
        <v>299</v>
      </c>
      <c r="H7" s="308"/>
      <c r="I7" s="303" t="s">
        <v>115</v>
      </c>
    </row>
    <row r="8" spans="2:9" ht="21" customHeight="1" hidden="1" thickBot="1">
      <c r="B8" s="298" t="s">
        <v>106</v>
      </c>
      <c r="C8" s="337"/>
      <c r="D8" s="299"/>
      <c r="E8" s="299"/>
      <c r="F8" s="302"/>
      <c r="G8" s="305"/>
      <c r="H8" s="308"/>
      <c r="I8" s="303"/>
    </row>
    <row r="9" spans="2:9" ht="21" customHeight="1" hidden="1" thickBot="1">
      <c r="B9" s="298" t="s">
        <v>107</v>
      </c>
      <c r="C9" s="337"/>
      <c r="D9" s="299"/>
      <c r="E9" s="299"/>
      <c r="F9" s="302"/>
      <c r="G9" s="305"/>
      <c r="H9" s="308"/>
      <c r="I9" s="303"/>
    </row>
    <row r="10" spans="2:9" ht="21" customHeight="1" hidden="1" thickBot="1">
      <c r="B10" s="298" t="s">
        <v>108</v>
      </c>
      <c r="C10" s="337"/>
      <c r="D10" s="299"/>
      <c r="E10" s="299"/>
      <c r="F10" s="302"/>
      <c r="G10" s="305"/>
      <c r="H10" s="308"/>
      <c r="I10" s="303"/>
    </row>
    <row r="11" spans="2:9" ht="21" customHeight="1" hidden="1" thickBot="1">
      <c r="B11" s="298" t="s">
        <v>110</v>
      </c>
      <c r="C11" s="337"/>
      <c r="D11" s="299"/>
      <c r="E11" s="299"/>
      <c r="F11" s="302"/>
      <c r="G11" s="305"/>
      <c r="H11" s="308"/>
      <c r="I11" s="303"/>
    </row>
    <row r="12" spans="2:9" ht="21" customHeight="1" hidden="1" thickBot="1">
      <c r="B12" s="298" t="s">
        <v>111</v>
      </c>
      <c r="C12" s="337"/>
      <c r="D12" s="299"/>
      <c r="E12" s="299"/>
      <c r="F12" s="302"/>
      <c r="G12" s="305"/>
      <c r="H12" s="308"/>
      <c r="I12" s="303"/>
    </row>
    <row r="13" spans="2:9" ht="21" customHeight="1" hidden="1" thickBot="1">
      <c r="B13" s="298" t="s">
        <v>112</v>
      </c>
      <c r="C13" s="337"/>
      <c r="D13" s="299"/>
      <c r="E13" s="299"/>
      <c r="F13" s="302"/>
      <c r="G13" s="305"/>
      <c r="H13" s="308"/>
      <c r="I13" s="303"/>
    </row>
    <row r="14" spans="2:9" ht="21" customHeight="1" hidden="1" thickBot="1">
      <c r="B14" s="298" t="s">
        <v>113</v>
      </c>
      <c r="C14" s="337"/>
      <c r="D14" s="299"/>
      <c r="E14" s="299"/>
      <c r="F14" s="302"/>
      <c r="G14" s="306"/>
      <c r="H14" s="309"/>
      <c r="I14" s="303"/>
    </row>
    <row r="16" spans="2:3" ht="21" customHeight="1">
      <c r="B16" t="s">
        <v>41</v>
      </c>
      <c r="C16" s="335" t="s">
        <v>117</v>
      </c>
    </row>
    <row r="17" spans="2:9" ht="21" customHeight="1" thickBot="1">
      <c r="B17" t="s">
        <v>9</v>
      </c>
      <c r="C17" s="193" t="s">
        <v>36</v>
      </c>
      <c r="D17" t="s">
        <v>356</v>
      </c>
      <c r="E17" t="s">
        <v>357</v>
      </c>
      <c r="F17" t="s">
        <v>39</v>
      </c>
      <c r="G17" t="s">
        <v>40</v>
      </c>
      <c r="H17" s="255" t="s">
        <v>114</v>
      </c>
      <c r="I17" s="255" t="s">
        <v>115</v>
      </c>
    </row>
    <row r="18" spans="2:9" ht="21" customHeight="1" thickBot="1">
      <c r="B18" s="296" t="s">
        <v>100</v>
      </c>
      <c r="C18" s="336" t="s">
        <v>118</v>
      </c>
      <c r="D18" s="297"/>
      <c r="E18" s="297"/>
      <c r="F18" s="301" t="s">
        <v>1</v>
      </c>
      <c r="G18" s="304" t="s">
        <v>6</v>
      </c>
      <c r="H18" s="307"/>
      <c r="I18" s="303" t="s">
        <v>115</v>
      </c>
    </row>
    <row r="19" spans="2:9" ht="21" customHeight="1" thickBot="1">
      <c r="B19" s="298" t="s">
        <v>102</v>
      </c>
      <c r="C19" s="337" t="s">
        <v>86</v>
      </c>
      <c r="D19" s="299"/>
      <c r="E19" s="299"/>
      <c r="F19" s="301" t="s">
        <v>1</v>
      </c>
      <c r="G19" s="305" t="s">
        <v>96</v>
      </c>
      <c r="H19" s="308"/>
      <c r="I19" s="303" t="s">
        <v>115</v>
      </c>
    </row>
    <row r="20" spans="2:9" ht="30.75" customHeight="1" thickBot="1">
      <c r="B20" s="298" t="s">
        <v>103</v>
      </c>
      <c r="C20" s="337" t="s">
        <v>125</v>
      </c>
      <c r="D20" s="299"/>
      <c r="E20" s="299"/>
      <c r="F20" s="301" t="s">
        <v>1</v>
      </c>
      <c r="G20" s="305" t="s">
        <v>96</v>
      </c>
      <c r="H20" s="308"/>
      <c r="I20" s="303" t="s">
        <v>115</v>
      </c>
    </row>
    <row r="21" spans="2:9" ht="31.5" customHeight="1" thickBot="1">
      <c r="B21" s="298" t="s">
        <v>104</v>
      </c>
      <c r="C21" s="337" t="s">
        <v>126</v>
      </c>
      <c r="D21" s="299"/>
      <c r="E21" s="299"/>
      <c r="F21" s="301" t="s">
        <v>1</v>
      </c>
      <c r="G21" s="305" t="s">
        <v>96</v>
      </c>
      <c r="H21" s="308"/>
      <c r="I21" s="303" t="s">
        <v>115</v>
      </c>
    </row>
    <row r="22" spans="2:9" ht="26.25" customHeight="1" thickBot="1">
      <c r="B22" s="298" t="s">
        <v>105</v>
      </c>
      <c r="C22" s="337" t="s">
        <v>205</v>
      </c>
      <c r="D22" s="299"/>
      <c r="E22" s="299"/>
      <c r="F22" s="302" t="s">
        <v>203</v>
      </c>
      <c r="G22" s="305"/>
      <c r="H22" s="308"/>
      <c r="I22" s="303" t="s">
        <v>115</v>
      </c>
    </row>
    <row r="23" spans="2:9" ht="24" customHeight="1" thickBot="1">
      <c r="B23" s="298" t="s">
        <v>106</v>
      </c>
      <c r="C23" s="337" t="s">
        <v>289</v>
      </c>
      <c r="D23" s="299"/>
      <c r="E23" s="299"/>
      <c r="F23" s="301" t="s">
        <v>43</v>
      </c>
      <c r="G23" s="305" t="s">
        <v>146</v>
      </c>
      <c r="H23" s="308"/>
      <c r="I23" s="303" t="s">
        <v>115</v>
      </c>
    </row>
    <row r="24" spans="2:9" ht="21" customHeight="1" thickBot="1">
      <c r="B24" s="298" t="s">
        <v>107</v>
      </c>
      <c r="C24" s="337" t="s">
        <v>285</v>
      </c>
      <c r="D24" s="299"/>
      <c r="E24" s="299"/>
      <c r="F24" s="302" t="s">
        <v>43</v>
      </c>
      <c r="G24" s="305" t="s">
        <v>146</v>
      </c>
      <c r="H24" s="308"/>
      <c r="I24" s="303" t="s">
        <v>115</v>
      </c>
    </row>
    <row r="25" spans="2:9" ht="21.75" customHeight="1" thickBot="1">
      <c r="B25" s="298" t="s">
        <v>108</v>
      </c>
      <c r="C25" s="337" t="s">
        <v>296</v>
      </c>
      <c r="D25" s="299"/>
      <c r="E25" s="299"/>
      <c r="F25" s="302" t="s">
        <v>43</v>
      </c>
      <c r="G25" s="305" t="s">
        <v>146</v>
      </c>
      <c r="H25" s="308"/>
      <c r="I25" s="303" t="s">
        <v>115</v>
      </c>
    </row>
    <row r="26" spans="2:9" ht="24.75" customHeight="1" thickBot="1">
      <c r="B26" s="298" t="s">
        <v>110</v>
      </c>
      <c r="C26" s="337" t="s">
        <v>297</v>
      </c>
      <c r="D26" s="299"/>
      <c r="E26" s="299"/>
      <c r="F26" s="302" t="s">
        <v>43</v>
      </c>
      <c r="G26" s="305" t="s">
        <v>146</v>
      </c>
      <c r="H26" s="308"/>
      <c r="I26" s="303" t="s">
        <v>115</v>
      </c>
    </row>
    <row r="27" spans="2:9" ht="21" customHeight="1" thickBot="1">
      <c r="B27" s="298" t="s">
        <v>111</v>
      </c>
      <c r="C27" s="337" t="s">
        <v>121</v>
      </c>
      <c r="D27" s="299"/>
      <c r="E27" s="299"/>
      <c r="F27" s="302" t="s">
        <v>122</v>
      </c>
      <c r="G27" s="305"/>
      <c r="H27" s="308"/>
      <c r="I27" s="303" t="s">
        <v>115</v>
      </c>
    </row>
    <row r="28" spans="2:9" ht="19.5" customHeight="1" thickBot="1">
      <c r="B28" s="298" t="s">
        <v>112</v>
      </c>
      <c r="C28" s="337"/>
      <c r="D28" s="299"/>
      <c r="E28" s="299"/>
      <c r="F28" s="302"/>
      <c r="G28" s="305"/>
      <c r="H28" s="308"/>
      <c r="I28" s="303"/>
    </row>
    <row r="29" spans="2:9" ht="17.25" customHeight="1" thickBot="1">
      <c r="B29" s="298" t="s">
        <v>113</v>
      </c>
      <c r="C29" s="337"/>
      <c r="D29" s="299"/>
      <c r="E29" s="299"/>
      <c r="F29" s="302"/>
      <c r="G29" s="306"/>
      <c r="H29" s="309"/>
      <c r="I29" s="303"/>
    </row>
    <row r="31" spans="2:3" ht="21" customHeight="1">
      <c r="B31" t="s">
        <v>41</v>
      </c>
      <c r="C31" s="335" t="s">
        <v>120</v>
      </c>
    </row>
    <row r="32" spans="2:9" ht="21" customHeight="1" thickBot="1">
      <c r="B32" t="s">
        <v>9</v>
      </c>
      <c r="C32" s="193" t="s">
        <v>36</v>
      </c>
      <c r="D32" t="s">
        <v>356</v>
      </c>
      <c r="E32" t="s">
        <v>357</v>
      </c>
      <c r="F32" t="s">
        <v>39</v>
      </c>
      <c r="G32" t="s">
        <v>40</v>
      </c>
      <c r="H32" s="255" t="s">
        <v>114</v>
      </c>
      <c r="I32" s="255" t="s">
        <v>115</v>
      </c>
    </row>
    <row r="33" spans="2:9" ht="21" customHeight="1" thickBot="1">
      <c r="B33" s="296" t="s">
        <v>100</v>
      </c>
      <c r="C33" s="336" t="s">
        <v>236</v>
      </c>
      <c r="D33" s="297"/>
      <c r="E33" s="297"/>
      <c r="F33" s="301" t="s">
        <v>2</v>
      </c>
      <c r="G33" s="305" t="s">
        <v>101</v>
      </c>
      <c r="H33" s="307"/>
      <c r="I33" s="303" t="s">
        <v>115</v>
      </c>
    </row>
    <row r="34" spans="2:9" ht="21" customHeight="1" thickBot="1">
      <c r="B34" s="298" t="s">
        <v>102</v>
      </c>
      <c r="C34" s="337" t="s">
        <v>237</v>
      </c>
      <c r="D34" s="299"/>
      <c r="E34" s="299"/>
      <c r="F34" s="301" t="s">
        <v>2</v>
      </c>
      <c r="G34" s="305" t="s">
        <v>101</v>
      </c>
      <c r="H34" s="308"/>
      <c r="I34" s="303" t="s">
        <v>115</v>
      </c>
    </row>
    <row r="35" spans="2:9" ht="21" customHeight="1" thickBot="1">
      <c r="B35" s="298" t="s">
        <v>103</v>
      </c>
      <c r="C35" s="337" t="s">
        <v>123</v>
      </c>
      <c r="D35" s="299"/>
      <c r="E35" s="299"/>
      <c r="F35" s="301" t="s">
        <v>1</v>
      </c>
      <c r="G35" s="304" t="s">
        <v>6</v>
      </c>
      <c r="H35" s="308"/>
      <c r="I35" s="303" t="s">
        <v>115</v>
      </c>
    </row>
    <row r="36" spans="2:9" ht="21" customHeight="1" thickBot="1">
      <c r="B36" s="298" t="s">
        <v>104</v>
      </c>
      <c r="C36" s="337" t="s">
        <v>124</v>
      </c>
      <c r="D36" s="299"/>
      <c r="E36" s="299"/>
      <c r="F36" s="301" t="s">
        <v>1</v>
      </c>
      <c r="G36" s="304" t="s">
        <v>6</v>
      </c>
      <c r="H36" s="308"/>
      <c r="I36" s="303" t="s">
        <v>115</v>
      </c>
    </row>
    <row r="37" spans="2:9" ht="21" customHeight="1" thickBot="1">
      <c r="B37" s="298" t="s">
        <v>105</v>
      </c>
      <c r="C37" s="337" t="s">
        <v>217</v>
      </c>
      <c r="D37" s="299"/>
      <c r="E37" s="299"/>
      <c r="F37" s="301" t="s">
        <v>203</v>
      </c>
      <c r="G37" s="305"/>
      <c r="H37" s="308"/>
      <c r="I37" s="303" t="s">
        <v>115</v>
      </c>
    </row>
    <row r="38" spans="2:9" ht="21" customHeight="1" thickBot="1">
      <c r="B38" s="298" t="s">
        <v>106</v>
      </c>
      <c r="C38" s="337" t="s">
        <v>206</v>
      </c>
      <c r="D38" s="299"/>
      <c r="E38" s="299"/>
      <c r="F38" s="301" t="s">
        <v>122</v>
      </c>
      <c r="G38" s="305"/>
      <c r="H38" s="308"/>
      <c r="I38" s="303" t="s">
        <v>115</v>
      </c>
    </row>
    <row r="39" spans="2:9" ht="21" customHeight="1" thickBot="1">
      <c r="B39" s="298" t="s">
        <v>107</v>
      </c>
      <c r="C39" s="337" t="s">
        <v>129</v>
      </c>
      <c r="D39" s="299"/>
      <c r="E39" s="299"/>
      <c r="F39" s="301" t="s">
        <v>1</v>
      </c>
      <c r="G39" s="304" t="s">
        <v>6</v>
      </c>
      <c r="H39" s="308"/>
      <c r="I39" s="303" t="s">
        <v>115</v>
      </c>
    </row>
    <row r="40" spans="2:9" ht="21" customHeight="1" thickBot="1">
      <c r="B40" s="298" t="s">
        <v>108</v>
      </c>
      <c r="C40" s="337" t="s">
        <v>135</v>
      </c>
      <c r="D40" s="299"/>
      <c r="E40" s="299"/>
      <c r="F40" s="301" t="s">
        <v>1</v>
      </c>
      <c r="G40" s="304" t="s">
        <v>6</v>
      </c>
      <c r="H40" s="308"/>
      <c r="I40" s="303" t="s">
        <v>115</v>
      </c>
    </row>
    <row r="41" spans="2:9" ht="34.5" customHeight="1" thickBot="1">
      <c r="B41" s="298" t="s">
        <v>110</v>
      </c>
      <c r="C41" s="337"/>
      <c r="D41" s="299"/>
      <c r="E41" s="299"/>
      <c r="F41" s="301"/>
      <c r="G41" s="305"/>
      <c r="H41" s="308"/>
      <c r="I41" s="303"/>
    </row>
    <row r="42" spans="2:9" ht="21" customHeight="1" thickBot="1">
      <c r="B42" s="298" t="s">
        <v>111</v>
      </c>
      <c r="C42" s="337" t="s">
        <v>258</v>
      </c>
      <c r="D42" s="299"/>
      <c r="E42" s="299"/>
      <c r="F42" s="301" t="s">
        <v>42</v>
      </c>
      <c r="G42" s="304" t="s">
        <v>155</v>
      </c>
      <c r="H42" s="308"/>
      <c r="I42" s="303" t="s">
        <v>116</v>
      </c>
    </row>
    <row r="43" spans="2:9" ht="21" customHeight="1" thickBot="1">
      <c r="B43" s="298" t="s">
        <v>112</v>
      </c>
      <c r="C43" s="337" t="s">
        <v>294</v>
      </c>
      <c r="D43" s="299"/>
      <c r="E43" s="299"/>
      <c r="F43" s="301" t="s">
        <v>43</v>
      </c>
      <c r="G43" s="305" t="s">
        <v>146</v>
      </c>
      <c r="H43" s="308"/>
      <c r="I43" s="303" t="s">
        <v>115</v>
      </c>
    </row>
    <row r="44" spans="2:9" ht="21" customHeight="1" thickBot="1">
      <c r="B44" s="298" t="s">
        <v>113</v>
      </c>
      <c r="C44" s="337"/>
      <c r="D44" s="299"/>
      <c r="E44" s="299"/>
      <c r="F44" s="302"/>
      <c r="G44" s="306"/>
      <c r="H44" s="309"/>
      <c r="I44" s="303"/>
    </row>
    <row r="46" spans="2:3" ht="21" customHeight="1">
      <c r="B46" t="s">
        <v>41</v>
      </c>
      <c r="C46" s="335" t="s">
        <v>127</v>
      </c>
    </row>
    <row r="47" spans="2:9" ht="21" customHeight="1" thickBot="1">
      <c r="B47" t="s">
        <v>9</v>
      </c>
      <c r="C47" s="193" t="s">
        <v>36</v>
      </c>
      <c r="D47" t="s">
        <v>356</v>
      </c>
      <c r="E47" t="s">
        <v>357</v>
      </c>
      <c r="F47" t="s">
        <v>39</v>
      </c>
      <c r="G47" t="s">
        <v>40</v>
      </c>
      <c r="H47" s="255" t="s">
        <v>114</v>
      </c>
      <c r="I47" s="255" t="s">
        <v>115</v>
      </c>
    </row>
    <row r="48" spans="2:9" ht="45.75" customHeight="1" thickBot="1">
      <c r="B48" s="296" t="s">
        <v>100</v>
      </c>
      <c r="C48" s="337" t="s">
        <v>257</v>
      </c>
      <c r="D48" s="299"/>
      <c r="E48" s="299"/>
      <c r="F48" s="301" t="s">
        <v>42</v>
      </c>
      <c r="G48" s="304" t="s">
        <v>155</v>
      </c>
      <c r="H48" s="308"/>
      <c r="I48" s="303" t="s">
        <v>115</v>
      </c>
    </row>
    <row r="49" spans="2:9" ht="36.75" customHeight="1" thickBot="1">
      <c r="B49" s="298" t="s">
        <v>102</v>
      </c>
      <c r="C49" s="337"/>
      <c r="D49" s="299"/>
      <c r="E49" s="299"/>
      <c r="F49" s="301"/>
      <c r="G49" s="305"/>
      <c r="H49" s="308"/>
      <c r="I49" s="303"/>
    </row>
    <row r="50" spans="2:9" ht="21" customHeight="1" thickBot="1">
      <c r="B50" s="298" t="s">
        <v>103</v>
      </c>
      <c r="C50" s="337" t="s">
        <v>128</v>
      </c>
      <c r="D50" s="299"/>
      <c r="E50" s="299"/>
      <c r="F50" s="301" t="s">
        <v>1</v>
      </c>
      <c r="G50" s="304" t="s">
        <v>6</v>
      </c>
      <c r="H50" s="308"/>
      <c r="I50" s="303" t="s">
        <v>115</v>
      </c>
    </row>
    <row r="51" spans="2:9" ht="21" customHeight="1" thickBot="1">
      <c r="B51" s="298" t="s">
        <v>104</v>
      </c>
      <c r="C51" s="337" t="s">
        <v>109</v>
      </c>
      <c r="D51" s="299"/>
      <c r="E51" s="299"/>
      <c r="F51" s="301" t="s">
        <v>1</v>
      </c>
      <c r="G51" s="304" t="s">
        <v>6</v>
      </c>
      <c r="H51" s="308"/>
      <c r="I51" s="303" t="s">
        <v>115</v>
      </c>
    </row>
    <row r="52" spans="2:9" ht="21" customHeight="1" thickBot="1">
      <c r="B52" s="298" t="s">
        <v>105</v>
      </c>
      <c r="C52" s="337" t="s">
        <v>133</v>
      </c>
      <c r="D52" s="299"/>
      <c r="E52" s="299"/>
      <c r="F52" s="301" t="s">
        <v>1</v>
      </c>
      <c r="G52" s="304" t="s">
        <v>6</v>
      </c>
      <c r="H52" s="308"/>
      <c r="I52" s="303" t="s">
        <v>115</v>
      </c>
    </row>
    <row r="53" spans="2:9" ht="21" customHeight="1" thickBot="1">
      <c r="B53" s="298" t="s">
        <v>106</v>
      </c>
      <c r="C53" s="337" t="s">
        <v>238</v>
      </c>
      <c r="D53" s="299"/>
      <c r="E53" s="299"/>
      <c r="F53" s="301" t="s">
        <v>2</v>
      </c>
      <c r="G53" s="305" t="s">
        <v>101</v>
      </c>
      <c r="H53" s="308"/>
      <c r="I53" s="303" t="s">
        <v>116</v>
      </c>
    </row>
    <row r="54" spans="2:9" ht="21" customHeight="1" thickBot="1">
      <c r="B54" s="298" t="s">
        <v>107</v>
      </c>
      <c r="C54" s="337" t="s">
        <v>218</v>
      </c>
      <c r="D54" s="299"/>
      <c r="E54" s="299"/>
      <c r="F54" s="301" t="s">
        <v>203</v>
      </c>
      <c r="G54" s="305"/>
      <c r="H54" s="308"/>
      <c r="I54" s="303" t="s">
        <v>115</v>
      </c>
    </row>
    <row r="55" spans="2:9" ht="17.25" thickBot="1">
      <c r="B55" s="321" t="s">
        <v>108</v>
      </c>
      <c r="C55" s="337" t="s">
        <v>295</v>
      </c>
      <c r="D55" s="299"/>
      <c r="E55" s="299"/>
      <c r="F55" s="301" t="s">
        <v>43</v>
      </c>
      <c r="G55" s="305" t="s">
        <v>146</v>
      </c>
      <c r="H55" s="308"/>
      <c r="I55" s="303" t="s">
        <v>115</v>
      </c>
    </row>
    <row r="56" spans="2:9" ht="17.25" thickBot="1">
      <c r="B56" s="321" t="s">
        <v>110</v>
      </c>
      <c r="C56" s="337" t="s">
        <v>302</v>
      </c>
      <c r="D56" s="299"/>
      <c r="E56" s="299"/>
      <c r="F56" s="301" t="s">
        <v>43</v>
      </c>
      <c r="G56" s="305" t="s">
        <v>299</v>
      </c>
      <c r="H56" s="308"/>
      <c r="I56" s="303" t="s">
        <v>115</v>
      </c>
    </row>
    <row r="57" spans="2:9" ht="33.75" thickBot="1">
      <c r="B57" s="321" t="s">
        <v>111</v>
      </c>
      <c r="C57" s="337" t="s">
        <v>307</v>
      </c>
      <c r="D57" s="299"/>
      <c r="E57" s="299"/>
      <c r="F57" s="302" t="s">
        <v>43</v>
      </c>
      <c r="G57" s="305" t="s">
        <v>299</v>
      </c>
      <c r="H57" s="308"/>
      <c r="I57" s="303" t="s">
        <v>115</v>
      </c>
    </row>
    <row r="58" spans="2:9" ht="17.25" thickBot="1">
      <c r="B58" s="321" t="s">
        <v>112</v>
      </c>
      <c r="C58" s="337"/>
      <c r="D58" s="299"/>
      <c r="E58" s="299"/>
      <c r="F58" s="301"/>
      <c r="G58" s="305"/>
      <c r="H58" s="308"/>
      <c r="I58" s="303"/>
    </row>
    <row r="59" spans="2:9" ht="17.25" thickBot="1">
      <c r="B59" s="321" t="s">
        <v>113</v>
      </c>
      <c r="C59" s="337"/>
      <c r="D59" s="299"/>
      <c r="E59" s="299"/>
      <c r="F59" s="301"/>
      <c r="G59" s="306"/>
      <c r="H59" s="309"/>
      <c r="I59" s="303"/>
    </row>
    <row r="61" spans="2:3" ht="21" customHeight="1">
      <c r="B61" t="s">
        <v>41</v>
      </c>
      <c r="C61" s="335" t="s">
        <v>130</v>
      </c>
    </row>
    <row r="62" spans="2:9" ht="21" customHeight="1" thickBot="1">
      <c r="B62" t="s">
        <v>9</v>
      </c>
      <c r="C62" s="193" t="s">
        <v>36</v>
      </c>
      <c r="D62" t="s">
        <v>356</v>
      </c>
      <c r="E62" t="s">
        <v>357</v>
      </c>
      <c r="F62" t="s">
        <v>39</v>
      </c>
      <c r="G62" t="s">
        <v>40</v>
      </c>
      <c r="H62" s="255" t="s">
        <v>114</v>
      </c>
      <c r="I62" s="255" t="s">
        <v>115</v>
      </c>
    </row>
    <row r="63" spans="2:9" ht="21" customHeight="1" thickBot="1">
      <c r="B63" s="296" t="s">
        <v>100</v>
      </c>
      <c r="C63" s="337" t="s">
        <v>255</v>
      </c>
      <c r="D63" s="299"/>
      <c r="E63" s="299"/>
      <c r="F63" s="301" t="s">
        <v>42</v>
      </c>
      <c r="G63" s="304" t="s">
        <v>155</v>
      </c>
      <c r="H63" s="308"/>
      <c r="I63" s="303" t="s">
        <v>115</v>
      </c>
    </row>
    <row r="64" spans="2:9" ht="21" customHeight="1" thickBot="1">
      <c r="B64" s="298" t="s">
        <v>102</v>
      </c>
      <c r="C64" s="337" t="s">
        <v>134</v>
      </c>
      <c r="D64" s="299"/>
      <c r="E64" s="299"/>
      <c r="F64" s="301" t="s">
        <v>1</v>
      </c>
      <c r="G64" s="304" t="s">
        <v>6</v>
      </c>
      <c r="H64" s="308"/>
      <c r="I64" s="303" t="s">
        <v>116</v>
      </c>
    </row>
    <row r="65" spans="2:9" ht="21" customHeight="1" thickBot="1">
      <c r="B65" s="298" t="s">
        <v>103</v>
      </c>
      <c r="C65" s="337" t="s">
        <v>256</v>
      </c>
      <c r="D65" s="299"/>
      <c r="E65" s="299"/>
      <c r="F65" s="301" t="s">
        <v>42</v>
      </c>
      <c r="G65" s="304" t="s">
        <v>155</v>
      </c>
      <c r="H65" s="308"/>
      <c r="I65" s="303" t="s">
        <v>115</v>
      </c>
    </row>
    <row r="66" spans="2:9" ht="21" customHeight="1" thickBot="1">
      <c r="B66" s="298" t="s">
        <v>104</v>
      </c>
      <c r="C66" s="337" t="s">
        <v>219</v>
      </c>
      <c r="D66" s="299"/>
      <c r="E66" s="299"/>
      <c r="F66" s="301" t="s">
        <v>1</v>
      </c>
      <c r="G66" s="304" t="s">
        <v>6</v>
      </c>
      <c r="H66" s="308"/>
      <c r="I66" s="303" t="s">
        <v>115</v>
      </c>
    </row>
    <row r="67" spans="2:9" ht="33" customHeight="1" thickBot="1">
      <c r="B67" s="321" t="s">
        <v>105</v>
      </c>
      <c r="C67" s="337"/>
      <c r="D67" s="299"/>
      <c r="E67" s="299"/>
      <c r="F67" s="301"/>
      <c r="G67" s="305"/>
      <c r="H67" s="308"/>
      <c r="I67" s="303"/>
    </row>
    <row r="68" spans="2:9" ht="17.25" thickBot="1">
      <c r="B68" s="321" t="s">
        <v>106</v>
      </c>
      <c r="C68" s="337" t="s">
        <v>284</v>
      </c>
      <c r="D68" s="299"/>
      <c r="E68" s="299"/>
      <c r="F68" s="301" t="s">
        <v>43</v>
      </c>
      <c r="G68" s="305" t="s">
        <v>146</v>
      </c>
      <c r="H68" s="308"/>
      <c r="I68" s="303" t="s">
        <v>115</v>
      </c>
    </row>
    <row r="69" spans="2:9" ht="17.25" thickBot="1">
      <c r="B69" s="321" t="s">
        <v>107</v>
      </c>
      <c r="C69" s="337"/>
      <c r="D69" s="299"/>
      <c r="E69" s="299"/>
      <c r="F69" s="302"/>
      <c r="G69" s="305"/>
      <c r="H69" s="308"/>
      <c r="I69" s="303"/>
    </row>
    <row r="70" spans="2:9" ht="17.25" thickBot="1">
      <c r="B70" s="321" t="s">
        <v>108</v>
      </c>
      <c r="C70" s="337"/>
      <c r="D70" s="299"/>
      <c r="E70" s="299"/>
      <c r="F70" s="302"/>
      <c r="G70" s="305"/>
      <c r="H70" s="308"/>
      <c r="I70" s="303"/>
    </row>
    <row r="71" spans="2:9" ht="17.25" thickBot="1">
      <c r="B71" s="321" t="s">
        <v>110</v>
      </c>
      <c r="C71" s="337"/>
      <c r="D71" s="299"/>
      <c r="E71" s="299"/>
      <c r="F71" s="302"/>
      <c r="G71" s="305"/>
      <c r="H71" s="308"/>
      <c r="I71" s="303"/>
    </row>
    <row r="72" spans="2:9" ht="17.25" thickBot="1">
      <c r="B72" s="321" t="s">
        <v>111</v>
      </c>
      <c r="C72" s="337"/>
      <c r="D72" s="299"/>
      <c r="E72" s="299"/>
      <c r="F72" s="302"/>
      <c r="G72" s="305"/>
      <c r="H72" s="308"/>
      <c r="I72" s="303"/>
    </row>
    <row r="73" spans="2:9" ht="17.25" thickBot="1">
      <c r="B73" s="321" t="s">
        <v>112</v>
      </c>
      <c r="C73" s="337"/>
      <c r="D73" s="299"/>
      <c r="E73" s="299"/>
      <c r="F73" s="302"/>
      <c r="G73" s="305"/>
      <c r="H73" s="308"/>
      <c r="I73" s="303"/>
    </row>
    <row r="74" spans="2:9" ht="17.25" thickBot="1">
      <c r="B74" s="321" t="s">
        <v>113</v>
      </c>
      <c r="C74" s="337"/>
      <c r="D74" s="299"/>
      <c r="E74" s="299"/>
      <c r="F74" s="302"/>
      <c r="G74" s="306"/>
      <c r="H74" s="309"/>
      <c r="I74" s="303"/>
    </row>
    <row r="76" spans="2:3" ht="21" customHeight="1">
      <c r="B76" t="s">
        <v>41</v>
      </c>
      <c r="C76" s="335" t="s">
        <v>136</v>
      </c>
    </row>
    <row r="77" spans="2:9" ht="21" customHeight="1" thickBot="1">
      <c r="B77" t="s">
        <v>9</v>
      </c>
      <c r="C77" s="193" t="s">
        <v>36</v>
      </c>
      <c r="D77" t="s">
        <v>356</v>
      </c>
      <c r="E77" t="s">
        <v>357</v>
      </c>
      <c r="F77" t="s">
        <v>39</v>
      </c>
      <c r="G77" t="s">
        <v>40</v>
      </c>
      <c r="H77" s="255" t="s">
        <v>114</v>
      </c>
      <c r="I77" s="255" t="s">
        <v>115</v>
      </c>
    </row>
    <row r="78" spans="2:9" ht="21" customHeight="1" thickBot="1">
      <c r="B78" s="296" t="s">
        <v>100</v>
      </c>
      <c r="C78" s="337" t="s">
        <v>137</v>
      </c>
      <c r="D78" s="299"/>
      <c r="E78" s="299"/>
      <c r="F78" s="301" t="s">
        <v>1</v>
      </c>
      <c r="G78" s="304" t="s">
        <v>6</v>
      </c>
      <c r="H78" s="308"/>
      <c r="I78" s="303" t="s">
        <v>116</v>
      </c>
    </row>
    <row r="79" spans="2:9" ht="21" customHeight="1" hidden="1" thickBot="1">
      <c r="B79" s="298" t="s">
        <v>102</v>
      </c>
      <c r="C79" s="337"/>
      <c r="D79" s="299"/>
      <c r="E79" s="299"/>
      <c r="F79" s="301"/>
      <c r="G79" s="305"/>
      <c r="H79" s="308"/>
      <c r="I79" s="303"/>
    </row>
    <row r="80" spans="2:9" ht="21" customHeight="1" hidden="1" thickBot="1">
      <c r="B80" s="298" t="s">
        <v>103</v>
      </c>
      <c r="C80" s="337"/>
      <c r="D80" s="299"/>
      <c r="E80" s="299"/>
      <c r="F80" s="301"/>
      <c r="G80" s="304"/>
      <c r="H80" s="308"/>
      <c r="I80" s="303"/>
    </row>
    <row r="81" spans="2:9" ht="21" customHeight="1" hidden="1" thickBot="1">
      <c r="B81" s="298" t="s">
        <v>104</v>
      </c>
      <c r="C81" s="337"/>
      <c r="D81" s="299"/>
      <c r="E81" s="299"/>
      <c r="F81" s="301"/>
      <c r="G81" s="304"/>
      <c r="H81" s="308"/>
      <c r="I81" s="303"/>
    </row>
    <row r="82" spans="2:9" ht="21" customHeight="1" thickBot="1">
      <c r="B82" s="298" t="s">
        <v>105</v>
      </c>
      <c r="C82" s="337" t="s">
        <v>208</v>
      </c>
      <c r="D82" s="299"/>
      <c r="E82" s="299"/>
      <c r="F82" s="301" t="s">
        <v>203</v>
      </c>
      <c r="G82" s="304"/>
      <c r="H82" s="308"/>
      <c r="I82" s="303" t="s">
        <v>115</v>
      </c>
    </row>
    <row r="83" spans="2:9" ht="17.25" thickBot="1">
      <c r="B83" s="321" t="s">
        <v>106</v>
      </c>
      <c r="C83" s="337" t="s">
        <v>304</v>
      </c>
      <c r="D83" s="299"/>
      <c r="E83" s="299"/>
      <c r="F83" s="301" t="s">
        <v>43</v>
      </c>
      <c r="G83" s="305" t="s">
        <v>299</v>
      </c>
      <c r="H83" s="308"/>
      <c r="I83" s="303" t="s">
        <v>115</v>
      </c>
    </row>
    <row r="84" spans="2:9" ht="17.25" thickBot="1">
      <c r="B84" s="321" t="s">
        <v>107</v>
      </c>
      <c r="C84" s="337" t="s">
        <v>305</v>
      </c>
      <c r="D84" s="299"/>
      <c r="E84" s="299"/>
      <c r="F84" s="301" t="s">
        <v>43</v>
      </c>
      <c r="G84" s="305" t="s">
        <v>299</v>
      </c>
      <c r="H84" s="308"/>
      <c r="I84" s="303" t="s">
        <v>115</v>
      </c>
    </row>
    <row r="85" spans="2:9" ht="17.25" thickBot="1">
      <c r="B85" s="321" t="s">
        <v>108</v>
      </c>
      <c r="C85" s="337"/>
      <c r="D85" s="299"/>
      <c r="E85" s="299"/>
      <c r="F85" s="302"/>
      <c r="G85" s="305"/>
      <c r="H85" s="308"/>
      <c r="I85" s="303"/>
    </row>
    <row r="86" spans="2:9" ht="17.25" thickBot="1">
      <c r="B86" s="321" t="s">
        <v>110</v>
      </c>
      <c r="C86" s="337"/>
      <c r="D86" s="299"/>
      <c r="E86" s="299"/>
      <c r="F86" s="302"/>
      <c r="G86" s="305"/>
      <c r="H86" s="308"/>
      <c r="I86" s="303"/>
    </row>
    <row r="87" spans="2:9" ht="17.25" thickBot="1">
      <c r="B87" s="321" t="s">
        <v>111</v>
      </c>
      <c r="C87" s="337"/>
      <c r="D87" s="299"/>
      <c r="E87" s="299"/>
      <c r="F87" s="302"/>
      <c r="G87" s="305"/>
      <c r="H87" s="308"/>
      <c r="I87" s="303"/>
    </row>
    <row r="88" spans="2:9" ht="17.25" thickBot="1">
      <c r="B88" s="321" t="s">
        <v>112</v>
      </c>
      <c r="C88" s="337"/>
      <c r="D88" s="299"/>
      <c r="E88" s="299"/>
      <c r="F88" s="302"/>
      <c r="G88" s="305"/>
      <c r="H88" s="308"/>
      <c r="I88" s="303"/>
    </row>
    <row r="89" spans="2:9" ht="17.25" thickBot="1">
      <c r="B89" s="321" t="s">
        <v>113</v>
      </c>
      <c r="C89" s="337"/>
      <c r="D89" s="299"/>
      <c r="E89" s="299"/>
      <c r="F89" s="302"/>
      <c r="G89" s="306"/>
      <c r="H89" s="309"/>
      <c r="I89" s="303"/>
    </row>
    <row r="91" spans="2:3" ht="21" customHeight="1">
      <c r="B91" t="s">
        <v>41</v>
      </c>
      <c r="C91" s="335" t="s">
        <v>355</v>
      </c>
    </row>
    <row r="92" spans="2:9" ht="21" customHeight="1" thickBot="1">
      <c r="B92" t="s">
        <v>9</v>
      </c>
      <c r="C92" s="193" t="s">
        <v>36</v>
      </c>
      <c r="D92" t="s">
        <v>356</v>
      </c>
      <c r="E92" t="s">
        <v>357</v>
      </c>
      <c r="F92" t="s">
        <v>39</v>
      </c>
      <c r="G92" t="s">
        <v>40</v>
      </c>
      <c r="H92" s="255" t="s">
        <v>114</v>
      </c>
      <c r="I92" s="255" t="s">
        <v>115</v>
      </c>
    </row>
    <row r="93" spans="2:9" ht="21" customHeight="1" hidden="1" thickBot="1">
      <c r="B93" s="296" t="s">
        <v>100</v>
      </c>
      <c r="C93" s="337"/>
      <c r="D93" s="299"/>
      <c r="E93" s="299"/>
      <c r="F93" s="301"/>
      <c r="G93" s="304"/>
      <c r="H93" s="308"/>
      <c r="I93" s="303"/>
    </row>
    <row r="94" spans="2:9" ht="21" customHeight="1" hidden="1" thickBot="1">
      <c r="B94" s="298" t="s">
        <v>102</v>
      </c>
      <c r="C94" s="337"/>
      <c r="D94" s="299"/>
      <c r="E94" s="299"/>
      <c r="F94" s="301"/>
      <c r="G94" s="304"/>
      <c r="H94" s="308"/>
      <c r="I94" s="303"/>
    </row>
    <row r="95" spans="2:9" ht="21" customHeight="1" thickBot="1">
      <c r="B95" s="298" t="s">
        <v>103</v>
      </c>
      <c r="C95" s="337" t="s">
        <v>141</v>
      </c>
      <c r="D95" s="299"/>
      <c r="E95" s="299"/>
      <c r="F95" s="301" t="s">
        <v>2</v>
      </c>
      <c r="G95" s="304" t="s">
        <v>101</v>
      </c>
      <c r="H95" s="308"/>
      <c r="I95" s="303" t="s">
        <v>116</v>
      </c>
    </row>
    <row r="96" spans="2:9" ht="21" customHeight="1" hidden="1" thickBot="1">
      <c r="B96" s="298" t="s">
        <v>104</v>
      </c>
      <c r="C96" s="337"/>
      <c r="D96" s="299"/>
      <c r="E96" s="299"/>
      <c r="F96" s="301"/>
      <c r="G96" s="304"/>
      <c r="H96" s="308"/>
      <c r="I96" s="303"/>
    </row>
    <row r="97" spans="2:9" ht="21" customHeight="1" hidden="1" thickBot="1">
      <c r="B97" s="298" t="s">
        <v>105</v>
      </c>
      <c r="C97" s="337"/>
      <c r="D97" s="299"/>
      <c r="E97" s="299"/>
      <c r="F97" s="301"/>
      <c r="G97" s="304"/>
      <c r="H97" s="308"/>
      <c r="I97" s="303"/>
    </row>
    <row r="98" spans="2:9" ht="21" customHeight="1" thickBot="1">
      <c r="B98" s="298" t="s">
        <v>106</v>
      </c>
      <c r="C98" s="337" t="s">
        <v>70</v>
      </c>
      <c r="D98" s="299"/>
      <c r="E98" s="299"/>
      <c r="F98" s="301" t="s">
        <v>1</v>
      </c>
      <c r="G98" s="304" t="s">
        <v>6</v>
      </c>
      <c r="H98" s="308"/>
      <c r="I98" s="303" t="s">
        <v>115</v>
      </c>
    </row>
    <row r="99" spans="2:9" ht="33" customHeight="1" thickBot="1">
      <c r="B99" s="298" t="s">
        <v>107</v>
      </c>
      <c r="C99" s="337"/>
      <c r="D99" s="299"/>
      <c r="E99" s="299"/>
      <c r="F99" s="301"/>
      <c r="G99" s="304"/>
      <c r="H99" s="308"/>
      <c r="I99" s="303"/>
    </row>
    <row r="100" spans="2:9" ht="21" customHeight="1" hidden="1" thickBot="1">
      <c r="B100" s="298" t="s">
        <v>108</v>
      </c>
      <c r="C100" s="337"/>
      <c r="D100" s="299"/>
      <c r="E100" s="299"/>
      <c r="F100" s="301"/>
      <c r="G100" s="304"/>
      <c r="H100" s="308"/>
      <c r="I100" s="303"/>
    </row>
    <row r="101" spans="2:9" ht="41.25" hidden="1" thickBot="1">
      <c r="B101" s="298" t="s">
        <v>110</v>
      </c>
      <c r="C101" s="337"/>
      <c r="D101" s="299"/>
      <c r="E101" s="299"/>
      <c r="F101" s="302"/>
      <c r="G101" s="305"/>
      <c r="H101" s="308"/>
      <c r="I101" s="303"/>
    </row>
    <row r="102" spans="2:9" ht="17.25" hidden="1" thickBot="1">
      <c r="B102" s="321" t="s">
        <v>111</v>
      </c>
      <c r="C102" s="337"/>
      <c r="D102" s="299"/>
      <c r="E102" s="299"/>
      <c r="F102" s="302"/>
      <c r="G102" s="305"/>
      <c r="H102" s="308"/>
      <c r="I102" s="303"/>
    </row>
    <row r="103" spans="2:9" ht="17.25" hidden="1" thickBot="1">
      <c r="B103" s="321" t="s">
        <v>112</v>
      </c>
      <c r="C103" s="337"/>
      <c r="D103" s="299"/>
      <c r="E103" s="299"/>
      <c r="F103" s="302"/>
      <c r="G103" s="305"/>
      <c r="H103" s="308"/>
      <c r="I103" s="303"/>
    </row>
    <row r="104" spans="2:9" ht="17.25" hidden="1" thickBot="1">
      <c r="B104" s="321" t="s">
        <v>113</v>
      </c>
      <c r="C104" s="337"/>
      <c r="D104" s="299"/>
      <c r="E104" s="299"/>
      <c r="F104" s="302"/>
      <c r="G104" s="306"/>
      <c r="H104" s="309"/>
      <c r="I104" s="303"/>
    </row>
    <row r="105" spans="2:9" ht="16.5">
      <c r="B105" s="340"/>
      <c r="C105" s="339"/>
      <c r="D105" s="183"/>
      <c r="E105" s="183"/>
      <c r="F105" s="183"/>
      <c r="G105" s="183"/>
      <c r="H105" s="17"/>
      <c r="I105" s="17"/>
    </row>
    <row r="106" spans="2:3" ht="15">
      <c r="B106" t="s">
        <v>41</v>
      </c>
      <c r="C106" s="335" t="s">
        <v>352</v>
      </c>
    </row>
    <row r="107" spans="2:9" ht="15.75" thickBot="1">
      <c r="B107" t="s">
        <v>9</v>
      </c>
      <c r="C107" s="193" t="s">
        <v>36</v>
      </c>
      <c r="D107" s="377" t="s">
        <v>356</v>
      </c>
      <c r="E107" s="378" t="s">
        <v>357</v>
      </c>
      <c r="F107" t="s">
        <v>39</v>
      </c>
      <c r="G107" t="s">
        <v>40</v>
      </c>
      <c r="H107" s="255" t="s">
        <v>114</v>
      </c>
      <c r="I107" s="255" t="s">
        <v>115</v>
      </c>
    </row>
    <row r="108" spans="2:9" ht="42" thickBot="1" thickTop="1">
      <c r="B108" s="296" t="s">
        <v>100</v>
      </c>
      <c r="C108" s="347" t="s">
        <v>65</v>
      </c>
      <c r="D108" s="348"/>
      <c r="E108" s="348"/>
      <c r="F108" s="353" t="s">
        <v>2</v>
      </c>
      <c r="G108" s="354" t="s">
        <v>101</v>
      </c>
      <c r="H108" s="351"/>
      <c r="I108" s="352" t="s">
        <v>115</v>
      </c>
    </row>
    <row r="109" spans="2:9" ht="41.25" thickBot="1">
      <c r="B109" s="298" t="s">
        <v>102</v>
      </c>
      <c r="C109" s="347" t="s">
        <v>298</v>
      </c>
      <c r="D109" s="348"/>
      <c r="E109" s="348"/>
      <c r="F109" s="349" t="s">
        <v>43</v>
      </c>
      <c r="G109" s="350" t="s">
        <v>78</v>
      </c>
      <c r="H109" s="351"/>
      <c r="I109" s="352" t="s">
        <v>115</v>
      </c>
    </row>
    <row r="110" spans="2:9" ht="41.25" thickBot="1">
      <c r="B110" s="298" t="s">
        <v>103</v>
      </c>
      <c r="C110" s="337"/>
      <c r="D110" s="299"/>
      <c r="E110" s="299"/>
      <c r="F110" s="301"/>
      <c r="G110" s="304"/>
      <c r="H110" s="308"/>
      <c r="I110" s="303"/>
    </row>
    <row r="111" spans="2:9" ht="41.25" thickBot="1">
      <c r="B111" s="298" t="s">
        <v>104</v>
      </c>
      <c r="C111" s="337"/>
      <c r="D111" s="299"/>
      <c r="E111" s="299"/>
      <c r="F111" s="301"/>
      <c r="G111" s="304"/>
      <c r="H111" s="308"/>
      <c r="I111" s="303"/>
    </row>
    <row r="112" spans="2:9" ht="16.5">
      <c r="B112" s="340"/>
      <c r="C112" s="339"/>
      <c r="D112" s="183"/>
      <c r="E112" s="183"/>
      <c r="F112" s="183"/>
      <c r="G112" s="183"/>
      <c r="H112" s="17"/>
      <c r="I112" s="17"/>
    </row>
    <row r="113" spans="2:3" ht="15">
      <c r="B113" t="s">
        <v>41</v>
      </c>
      <c r="C113" s="335" t="s">
        <v>353</v>
      </c>
    </row>
    <row r="114" spans="2:9" ht="15.75" thickBot="1">
      <c r="B114" t="s">
        <v>9</v>
      </c>
      <c r="C114" s="193" t="s">
        <v>36</v>
      </c>
      <c r="D114" s="377" t="s">
        <v>356</v>
      </c>
      <c r="E114" s="378" t="s">
        <v>357</v>
      </c>
      <c r="F114" t="s">
        <v>39</v>
      </c>
      <c r="G114" t="s">
        <v>40</v>
      </c>
      <c r="H114" s="255" t="s">
        <v>114</v>
      </c>
      <c r="I114" s="255" t="s">
        <v>115</v>
      </c>
    </row>
    <row r="115" spans="2:9" ht="42" thickBot="1" thickTop="1">
      <c r="B115" s="296" t="s">
        <v>100</v>
      </c>
      <c r="C115" s="341" t="s">
        <v>139</v>
      </c>
      <c r="D115" s="342"/>
      <c r="E115" s="342"/>
      <c r="F115" s="343" t="s">
        <v>2</v>
      </c>
      <c r="G115" s="344" t="s">
        <v>101</v>
      </c>
      <c r="H115" s="345"/>
      <c r="I115" s="346" t="s">
        <v>115</v>
      </c>
    </row>
    <row r="116" spans="2:9" ht="41.25" thickBot="1">
      <c r="B116" s="298" t="s">
        <v>102</v>
      </c>
      <c r="C116" s="341" t="s">
        <v>300</v>
      </c>
      <c r="D116" s="342"/>
      <c r="E116" s="342"/>
      <c r="F116" s="375" t="s">
        <v>43</v>
      </c>
      <c r="G116" s="376" t="s">
        <v>78</v>
      </c>
      <c r="H116" s="345"/>
      <c r="I116" s="346" t="s">
        <v>115</v>
      </c>
    </row>
    <row r="117" spans="2:9" ht="41.25" thickBot="1">
      <c r="B117" s="298" t="s">
        <v>103</v>
      </c>
      <c r="C117" s="337"/>
      <c r="D117" s="299"/>
      <c r="E117" s="299"/>
      <c r="F117" s="301"/>
      <c r="G117" s="304"/>
      <c r="H117" s="308"/>
      <c r="I117" s="303"/>
    </row>
    <row r="118" spans="2:9" ht="16.5">
      <c r="B118" s="340"/>
      <c r="C118" s="339"/>
      <c r="D118" s="183"/>
      <c r="E118" s="183"/>
      <c r="F118" s="183"/>
      <c r="G118" s="183"/>
      <c r="H118" s="17"/>
      <c r="I118" s="17"/>
    </row>
    <row r="119" spans="2:3" ht="15">
      <c r="B119" t="s">
        <v>41</v>
      </c>
      <c r="C119" s="335" t="s">
        <v>354</v>
      </c>
    </row>
    <row r="120" spans="2:9" ht="15.75" thickBot="1">
      <c r="B120" t="s">
        <v>9</v>
      </c>
      <c r="C120" s="193" t="s">
        <v>36</v>
      </c>
      <c r="D120" s="377" t="s">
        <v>356</v>
      </c>
      <c r="E120" s="378" t="s">
        <v>357</v>
      </c>
      <c r="F120" t="s">
        <v>39</v>
      </c>
      <c r="G120" t="s">
        <v>40</v>
      </c>
      <c r="H120" s="255" t="s">
        <v>114</v>
      </c>
      <c r="I120" s="255" t="s">
        <v>115</v>
      </c>
    </row>
    <row r="121" spans="2:9" ht="42" thickBot="1" thickTop="1">
      <c r="B121" s="296" t="s">
        <v>100</v>
      </c>
      <c r="C121" s="347" t="s">
        <v>98</v>
      </c>
      <c r="D121" s="348"/>
      <c r="E121" s="348"/>
      <c r="F121" s="353" t="s">
        <v>1</v>
      </c>
      <c r="G121" s="354" t="s">
        <v>6</v>
      </c>
      <c r="H121" s="351"/>
      <c r="I121" s="352" t="s">
        <v>115</v>
      </c>
    </row>
    <row r="122" spans="2:9" ht="41.25" thickBot="1">
      <c r="B122" s="298" t="s">
        <v>102</v>
      </c>
      <c r="C122" s="341" t="s">
        <v>327</v>
      </c>
      <c r="D122" s="342"/>
      <c r="E122" s="342"/>
      <c r="F122" s="343" t="s">
        <v>1</v>
      </c>
      <c r="G122" s="344" t="s">
        <v>6</v>
      </c>
      <c r="H122" s="345"/>
      <c r="I122" s="346" t="s">
        <v>116</v>
      </c>
    </row>
    <row r="123" spans="2:9" ht="41.25" thickBot="1">
      <c r="B123" s="298" t="s">
        <v>103</v>
      </c>
      <c r="C123" s="337"/>
      <c r="D123" s="299"/>
      <c r="E123" s="299"/>
      <c r="F123" s="301"/>
      <c r="G123" s="304"/>
      <c r="H123" s="308"/>
      <c r="I123" s="303"/>
    </row>
    <row r="124" spans="2:9" ht="16.5">
      <c r="B124" s="340"/>
      <c r="C124" s="339"/>
      <c r="D124" s="183"/>
      <c r="E124" s="183"/>
      <c r="F124" s="183"/>
      <c r="G124" s="183"/>
      <c r="H124" s="17"/>
      <c r="I124" s="17"/>
    </row>
    <row r="125" spans="2:9" ht="16.5">
      <c r="B125" s="340"/>
      <c r="C125" s="339"/>
      <c r="D125" s="183"/>
      <c r="E125" s="183"/>
      <c r="F125" s="183"/>
      <c r="G125" s="183"/>
      <c r="H125" s="17"/>
      <c r="I125" s="17"/>
    </row>
    <row r="126" spans="2:9" ht="16.5">
      <c r="B126" s="340"/>
      <c r="C126" s="339"/>
      <c r="D126" s="183"/>
      <c r="E126" s="183"/>
      <c r="F126" s="183"/>
      <c r="G126" s="183"/>
      <c r="H126" s="17"/>
      <c r="I126" s="17"/>
    </row>
    <row r="128" spans="2:3" ht="21" customHeight="1">
      <c r="B128" t="s">
        <v>41</v>
      </c>
      <c r="C128" s="335" t="s">
        <v>142</v>
      </c>
    </row>
    <row r="129" spans="2:9" ht="21" customHeight="1" thickBot="1">
      <c r="B129" t="s">
        <v>9</v>
      </c>
      <c r="C129" s="193" t="s">
        <v>36</v>
      </c>
      <c r="D129" t="s">
        <v>356</v>
      </c>
      <c r="E129" t="s">
        <v>357</v>
      </c>
      <c r="F129" t="s">
        <v>39</v>
      </c>
      <c r="G129" t="s">
        <v>40</v>
      </c>
      <c r="H129" s="255" t="s">
        <v>114</v>
      </c>
      <c r="I129" s="255" t="s">
        <v>115</v>
      </c>
    </row>
    <row r="130" spans="2:9" ht="21" customHeight="1" hidden="1" thickBot="1">
      <c r="B130" s="296" t="s">
        <v>100</v>
      </c>
      <c r="C130" s="337"/>
      <c r="D130" s="299"/>
      <c r="E130" s="299"/>
      <c r="F130" s="301"/>
      <c r="G130" s="304"/>
      <c r="H130" s="308"/>
      <c r="I130" s="303"/>
    </row>
    <row r="131" spans="2:9" ht="39" customHeight="1" hidden="1" thickBot="1">
      <c r="B131" s="298" t="s">
        <v>102</v>
      </c>
      <c r="C131" s="337"/>
      <c r="D131" s="299"/>
      <c r="E131" s="299"/>
      <c r="F131" s="301"/>
      <c r="G131" s="304"/>
      <c r="H131" s="308"/>
      <c r="I131" s="303"/>
    </row>
    <row r="132" spans="2:9" ht="21" customHeight="1" hidden="1" thickBot="1">
      <c r="B132" s="298" t="s">
        <v>103</v>
      </c>
      <c r="C132" s="337"/>
      <c r="D132" s="299"/>
      <c r="E132" s="299"/>
      <c r="F132" s="301"/>
      <c r="G132" s="304"/>
      <c r="H132" s="308"/>
      <c r="I132" s="303"/>
    </row>
    <row r="133" spans="2:9" ht="34.5" customHeight="1" hidden="1" thickBot="1">
      <c r="B133" s="298" t="s">
        <v>104</v>
      </c>
      <c r="C133" s="337"/>
      <c r="D133" s="299"/>
      <c r="E133" s="299"/>
      <c r="F133" s="301"/>
      <c r="G133" s="304"/>
      <c r="H133" s="308"/>
      <c r="I133" s="303"/>
    </row>
    <row r="134" spans="2:9" ht="21" customHeight="1" thickBot="1">
      <c r="B134" s="298" t="s">
        <v>105</v>
      </c>
      <c r="C134" s="337" t="s">
        <v>69</v>
      </c>
      <c r="D134" s="299"/>
      <c r="E134" s="299"/>
      <c r="F134" s="301" t="s">
        <v>1</v>
      </c>
      <c r="G134" s="304" t="s">
        <v>6</v>
      </c>
      <c r="H134" s="308"/>
      <c r="I134" s="303" t="s">
        <v>115</v>
      </c>
    </row>
    <row r="135" spans="2:9" ht="21" customHeight="1" thickBot="1">
      <c r="B135" s="298" t="s">
        <v>106</v>
      </c>
      <c r="C135" s="337" t="s">
        <v>143</v>
      </c>
      <c r="D135" s="299"/>
      <c r="E135" s="299"/>
      <c r="F135" s="301" t="s">
        <v>1</v>
      </c>
      <c r="G135" s="304" t="s">
        <v>6</v>
      </c>
      <c r="H135" s="308"/>
      <c r="I135" s="303" t="s">
        <v>116</v>
      </c>
    </row>
    <row r="136" spans="2:9" ht="21" customHeight="1" hidden="1" thickBot="1">
      <c r="B136" s="298" t="s">
        <v>107</v>
      </c>
      <c r="C136" s="337"/>
      <c r="D136" s="299"/>
      <c r="E136" s="299"/>
      <c r="F136" s="301"/>
      <c r="G136" s="304"/>
      <c r="H136" s="308"/>
      <c r="I136" s="303"/>
    </row>
    <row r="137" spans="2:9" ht="21" customHeight="1" hidden="1" thickBot="1">
      <c r="B137" s="298"/>
      <c r="C137" s="337"/>
      <c r="D137" s="299"/>
      <c r="E137" s="299"/>
      <c r="F137" s="301"/>
      <c r="G137" s="304"/>
      <c r="H137" s="308"/>
      <c r="I137" s="303"/>
    </row>
    <row r="138" spans="2:9" ht="21" customHeight="1" thickBot="1">
      <c r="B138" s="298" t="s">
        <v>110</v>
      </c>
      <c r="C138" s="337"/>
      <c r="D138" s="299"/>
      <c r="E138" s="299"/>
      <c r="F138" s="301"/>
      <c r="G138" s="304"/>
      <c r="H138" s="308"/>
      <c r="I138" s="303"/>
    </row>
    <row r="139" spans="2:9" ht="21" customHeight="1" hidden="1" thickBot="1">
      <c r="B139" s="298"/>
      <c r="C139" s="337"/>
      <c r="D139" s="299"/>
      <c r="E139" s="299"/>
      <c r="F139" s="301"/>
      <c r="G139" s="304"/>
      <c r="H139" s="308"/>
      <c r="I139" s="303"/>
    </row>
    <row r="140" spans="2:9" ht="21" customHeight="1" hidden="1" thickBot="1">
      <c r="B140" s="298" t="s">
        <v>112</v>
      </c>
      <c r="C140" s="337"/>
      <c r="D140" s="299"/>
      <c r="E140" s="299"/>
      <c r="F140" s="302"/>
      <c r="G140" s="305"/>
      <c r="H140" s="308"/>
      <c r="I140" s="303"/>
    </row>
    <row r="141" spans="2:9" ht="21" customHeight="1" hidden="1" thickBot="1">
      <c r="B141" s="298" t="s">
        <v>113</v>
      </c>
      <c r="C141" s="337"/>
      <c r="D141" s="299"/>
      <c r="E141" s="299"/>
      <c r="F141" s="302"/>
      <c r="G141" s="306"/>
      <c r="H141" s="309"/>
      <c r="I141" s="303"/>
    </row>
    <row r="142" spans="2:9" ht="21" customHeight="1">
      <c r="B142" s="311"/>
      <c r="C142" s="339"/>
      <c r="D142" s="183"/>
      <c r="E142" s="183"/>
      <c r="F142" s="183"/>
      <c r="G142" s="183"/>
      <c r="H142" s="17"/>
      <c r="I142" s="17"/>
    </row>
    <row r="143" spans="2:3" ht="21" customHeight="1">
      <c r="B143" t="s">
        <v>41</v>
      </c>
      <c r="C143" s="335" t="s">
        <v>348</v>
      </c>
    </row>
    <row r="144" spans="2:9" ht="21" customHeight="1" thickBot="1">
      <c r="B144" t="s">
        <v>9</v>
      </c>
      <c r="C144" s="193" t="s">
        <v>36</v>
      </c>
      <c r="D144" s="377" t="s">
        <v>356</v>
      </c>
      <c r="E144" s="378" t="s">
        <v>357</v>
      </c>
      <c r="F144" t="s">
        <v>39</v>
      </c>
      <c r="G144" t="s">
        <v>40</v>
      </c>
      <c r="H144" s="255" t="s">
        <v>114</v>
      </c>
      <c r="I144" s="255" t="s">
        <v>115</v>
      </c>
    </row>
    <row r="145" spans="2:9" ht="21" customHeight="1" thickBot="1" thickTop="1">
      <c r="B145" s="296" t="s">
        <v>100</v>
      </c>
      <c r="C145" s="341" t="s">
        <v>201</v>
      </c>
      <c r="D145" s="342"/>
      <c r="E145" s="342"/>
      <c r="F145" s="343" t="s">
        <v>1</v>
      </c>
      <c r="G145" s="344"/>
      <c r="H145" s="345"/>
      <c r="I145" s="346" t="s">
        <v>116</v>
      </c>
    </row>
    <row r="146" spans="2:9" ht="21" customHeight="1" thickBot="1">
      <c r="B146" s="298" t="s">
        <v>102</v>
      </c>
      <c r="C146" s="337"/>
      <c r="D146" s="299"/>
      <c r="E146" s="299"/>
      <c r="F146" s="301"/>
      <c r="G146" s="304"/>
      <c r="H146" s="308"/>
      <c r="I146" s="303"/>
    </row>
    <row r="147" spans="2:9" ht="21" customHeight="1">
      <c r="B147" s="311"/>
      <c r="C147" s="339"/>
      <c r="D147" s="183"/>
      <c r="E147" s="183"/>
      <c r="F147" s="183"/>
      <c r="G147" s="183"/>
      <c r="H147" s="17"/>
      <c r="I147" s="17"/>
    </row>
    <row r="148" spans="2:3" ht="21" customHeight="1">
      <c r="B148" t="s">
        <v>41</v>
      </c>
      <c r="C148" s="335" t="s">
        <v>349</v>
      </c>
    </row>
    <row r="149" spans="2:9" ht="21" customHeight="1" thickBot="1">
      <c r="B149" t="s">
        <v>9</v>
      </c>
      <c r="C149" s="193" t="s">
        <v>36</v>
      </c>
      <c r="D149" s="377" t="s">
        <v>356</v>
      </c>
      <c r="E149" s="378" t="s">
        <v>357</v>
      </c>
      <c r="F149" t="s">
        <v>39</v>
      </c>
      <c r="G149" t="s">
        <v>40</v>
      </c>
      <c r="H149" s="255" t="s">
        <v>114</v>
      </c>
      <c r="I149" s="255" t="s">
        <v>115</v>
      </c>
    </row>
    <row r="150" spans="2:9" ht="21" customHeight="1" thickBot="1" thickTop="1">
      <c r="B150" s="296" t="s">
        <v>100</v>
      </c>
      <c r="C150" s="347" t="s">
        <v>145</v>
      </c>
      <c r="D150" s="348"/>
      <c r="E150" s="348"/>
      <c r="F150" s="353" t="s">
        <v>2</v>
      </c>
      <c r="G150" s="354" t="s">
        <v>101</v>
      </c>
      <c r="H150" s="351"/>
      <c r="I150" s="352" t="s">
        <v>115</v>
      </c>
    </row>
    <row r="151" spans="2:9" ht="21" customHeight="1" thickBot="1">
      <c r="B151" s="298" t="s">
        <v>102</v>
      </c>
      <c r="C151" s="337"/>
      <c r="D151" s="299"/>
      <c r="E151" s="299"/>
      <c r="F151" s="301"/>
      <c r="G151" s="304"/>
      <c r="H151" s="308"/>
      <c r="I151" s="303"/>
    </row>
    <row r="152" spans="2:9" ht="21" customHeight="1">
      <c r="B152" s="311"/>
      <c r="C152" s="339"/>
      <c r="D152" s="183"/>
      <c r="E152" s="183"/>
      <c r="F152" s="183"/>
      <c r="G152" s="183"/>
      <c r="H152" s="17"/>
      <c r="I152" s="17"/>
    </row>
    <row r="153" spans="2:3" ht="21" customHeight="1">
      <c r="B153" t="s">
        <v>41</v>
      </c>
      <c r="C153" s="335" t="s">
        <v>350</v>
      </c>
    </row>
    <row r="154" spans="2:9" ht="21" customHeight="1" thickBot="1">
      <c r="B154" t="s">
        <v>9</v>
      </c>
      <c r="C154" s="193" t="s">
        <v>36</v>
      </c>
      <c r="D154" s="377" t="s">
        <v>356</v>
      </c>
      <c r="E154" s="378" t="s">
        <v>357</v>
      </c>
      <c r="F154" t="s">
        <v>39</v>
      </c>
      <c r="G154" t="s">
        <v>40</v>
      </c>
      <c r="H154" s="255" t="s">
        <v>114</v>
      </c>
      <c r="I154" s="255" t="s">
        <v>115</v>
      </c>
    </row>
    <row r="155" spans="2:9" ht="21" customHeight="1" thickBot="1" thickTop="1">
      <c r="B155" s="296" t="s">
        <v>100</v>
      </c>
      <c r="C155" s="341" t="s">
        <v>147</v>
      </c>
      <c r="D155" s="342"/>
      <c r="E155" s="342"/>
      <c r="F155" s="343" t="s">
        <v>122</v>
      </c>
      <c r="G155" s="344"/>
      <c r="H155" s="345"/>
      <c r="I155" s="346" t="s">
        <v>116</v>
      </c>
    </row>
    <row r="156" spans="2:9" ht="21" customHeight="1" thickBot="1">
      <c r="B156" s="298" t="s">
        <v>102</v>
      </c>
      <c r="C156" s="347" t="s">
        <v>81</v>
      </c>
      <c r="D156" s="348"/>
      <c r="E156" s="348"/>
      <c r="F156" s="353" t="s">
        <v>43</v>
      </c>
      <c r="G156" s="354" t="s">
        <v>146</v>
      </c>
      <c r="H156" s="351"/>
      <c r="I156" s="352" t="s">
        <v>115</v>
      </c>
    </row>
    <row r="157" spans="2:9" ht="21" customHeight="1" thickBot="1">
      <c r="B157" s="359" t="s">
        <v>111</v>
      </c>
      <c r="C157" s="358" t="s">
        <v>281</v>
      </c>
      <c r="D157" s="348"/>
      <c r="E157" s="348"/>
      <c r="F157" s="353" t="s">
        <v>43</v>
      </c>
      <c r="G157" s="354" t="s">
        <v>146</v>
      </c>
      <c r="H157" s="351"/>
      <c r="I157" s="352" t="s">
        <v>115</v>
      </c>
    </row>
    <row r="158" spans="2:9" ht="21" customHeight="1" thickBot="1">
      <c r="B158" s="364" t="s">
        <v>111</v>
      </c>
      <c r="C158" s="365" t="s">
        <v>144</v>
      </c>
      <c r="D158" s="366"/>
      <c r="E158" s="366"/>
      <c r="F158" s="367" t="s">
        <v>2</v>
      </c>
      <c r="G158" s="368" t="s">
        <v>101</v>
      </c>
      <c r="H158" s="369"/>
      <c r="I158" s="370" t="s">
        <v>115</v>
      </c>
    </row>
    <row r="159" spans="2:9" ht="21" customHeight="1" thickBot="1">
      <c r="B159" s="359" t="s">
        <v>104</v>
      </c>
      <c r="C159" s="358" t="s">
        <v>92</v>
      </c>
      <c r="D159" s="348"/>
      <c r="E159" s="348"/>
      <c r="F159" s="353" t="s">
        <v>1</v>
      </c>
      <c r="G159" s="354" t="s">
        <v>6</v>
      </c>
      <c r="H159" s="351"/>
      <c r="I159" s="352" t="s">
        <v>115</v>
      </c>
    </row>
    <row r="160" spans="2:9" ht="21" customHeight="1">
      <c r="B160" s="371"/>
      <c r="C160" s="372"/>
      <c r="D160" s="373"/>
      <c r="E160" s="373"/>
      <c r="F160" s="373"/>
      <c r="G160" s="373"/>
      <c r="H160" s="374"/>
      <c r="I160" s="374"/>
    </row>
    <row r="161" spans="2:3" ht="21" customHeight="1">
      <c r="B161" t="s">
        <v>41</v>
      </c>
      <c r="C161" s="335" t="s">
        <v>351</v>
      </c>
    </row>
    <row r="162" spans="2:9" ht="21" customHeight="1" thickBot="1">
      <c r="B162" t="s">
        <v>9</v>
      </c>
      <c r="C162" s="193" t="s">
        <v>36</v>
      </c>
      <c r="D162" s="377" t="s">
        <v>356</v>
      </c>
      <c r="E162" s="378" t="s">
        <v>357</v>
      </c>
      <c r="F162" t="s">
        <v>39</v>
      </c>
      <c r="G162" t="s">
        <v>40</v>
      </c>
      <c r="H162" s="255" t="s">
        <v>114</v>
      </c>
      <c r="I162" s="255" t="s">
        <v>115</v>
      </c>
    </row>
    <row r="163" spans="2:9" ht="21" customHeight="1" thickBot="1" thickTop="1">
      <c r="B163" s="296" t="s">
        <v>100</v>
      </c>
      <c r="C163" s="341" t="s">
        <v>91</v>
      </c>
      <c r="D163" s="342"/>
      <c r="E163" s="342"/>
      <c r="F163" s="343" t="s">
        <v>43</v>
      </c>
      <c r="G163" s="344" t="s">
        <v>146</v>
      </c>
      <c r="H163" s="345"/>
      <c r="I163" s="346" t="s">
        <v>115</v>
      </c>
    </row>
    <row r="164" spans="2:9" ht="21" customHeight="1" thickBot="1">
      <c r="B164" s="298" t="s">
        <v>102</v>
      </c>
      <c r="C164" s="347"/>
      <c r="D164" s="348"/>
      <c r="E164" s="348"/>
      <c r="F164" s="353"/>
      <c r="G164" s="354"/>
      <c r="H164" s="351"/>
      <c r="I164" s="352"/>
    </row>
    <row r="165" spans="2:9" ht="21" customHeight="1" thickBot="1">
      <c r="B165" s="359" t="s">
        <v>111</v>
      </c>
      <c r="C165" s="358"/>
      <c r="D165" s="348"/>
      <c r="E165" s="348"/>
      <c r="F165" s="353"/>
      <c r="G165" s="354"/>
      <c r="H165" s="351"/>
      <c r="I165" s="352"/>
    </row>
    <row r="166" spans="2:9" ht="21" customHeight="1">
      <c r="B166" s="360"/>
      <c r="C166" s="361"/>
      <c r="D166" s="362"/>
      <c r="E166" s="362"/>
      <c r="F166" s="362"/>
      <c r="G166" s="362"/>
      <c r="H166" s="363"/>
      <c r="I166" s="363"/>
    </row>
    <row r="167" spans="2:3" ht="21" customHeight="1">
      <c r="B167" t="s">
        <v>41</v>
      </c>
      <c r="C167" s="335" t="s">
        <v>335</v>
      </c>
    </row>
    <row r="168" spans="2:9" ht="21" customHeight="1" thickBot="1">
      <c r="B168" t="s">
        <v>9</v>
      </c>
      <c r="C168" s="193" t="s">
        <v>36</v>
      </c>
      <c r="D168" t="s">
        <v>356</v>
      </c>
      <c r="E168" t="s">
        <v>357</v>
      </c>
      <c r="F168" t="s">
        <v>39</v>
      </c>
      <c r="G168" t="s">
        <v>40</v>
      </c>
      <c r="H168" s="255" t="s">
        <v>114</v>
      </c>
      <c r="I168" s="255" t="s">
        <v>115</v>
      </c>
    </row>
    <row r="169" spans="2:9" ht="21" customHeight="1" thickBot="1">
      <c r="B169" s="296" t="s">
        <v>100</v>
      </c>
      <c r="C169" s="337" t="s">
        <v>292</v>
      </c>
      <c r="D169" s="299"/>
      <c r="E169" s="299"/>
      <c r="F169" s="301" t="s">
        <v>43</v>
      </c>
      <c r="G169" s="304" t="s">
        <v>146</v>
      </c>
      <c r="H169" s="308"/>
      <c r="I169" s="303" t="s">
        <v>115</v>
      </c>
    </row>
    <row r="170" spans="2:9" ht="21" customHeight="1" thickBot="1">
      <c r="B170" s="298" t="s">
        <v>102</v>
      </c>
      <c r="C170" s="337"/>
      <c r="D170" s="299"/>
      <c r="E170" s="299"/>
      <c r="F170" s="301"/>
      <c r="G170" s="304"/>
      <c r="H170" s="308"/>
      <c r="I170" s="303"/>
    </row>
    <row r="171" spans="2:9" ht="21" customHeight="1" thickBot="1">
      <c r="B171" s="298" t="s">
        <v>103</v>
      </c>
      <c r="C171" s="337" t="s">
        <v>153</v>
      </c>
      <c r="D171" s="299"/>
      <c r="E171" s="299"/>
      <c r="F171" s="301" t="s">
        <v>2</v>
      </c>
      <c r="G171" s="304" t="s">
        <v>101</v>
      </c>
      <c r="H171" s="308"/>
      <c r="I171" s="303" t="s">
        <v>115</v>
      </c>
    </row>
    <row r="172" spans="2:9" ht="21" customHeight="1" thickBot="1">
      <c r="B172" s="298" t="s">
        <v>104</v>
      </c>
      <c r="C172" s="337" t="s">
        <v>154</v>
      </c>
      <c r="D172" s="299"/>
      <c r="E172" s="299"/>
      <c r="F172" s="301" t="s">
        <v>42</v>
      </c>
      <c r="G172" s="304" t="s">
        <v>155</v>
      </c>
      <c r="H172" s="308"/>
      <c r="I172" s="303" t="s">
        <v>115</v>
      </c>
    </row>
    <row r="173" spans="2:9" ht="21" customHeight="1" thickBot="1">
      <c r="B173" s="298" t="s">
        <v>105</v>
      </c>
      <c r="C173" s="337" t="s">
        <v>151</v>
      </c>
      <c r="D173" s="299"/>
      <c r="E173" s="299"/>
      <c r="F173" s="301" t="s">
        <v>1</v>
      </c>
      <c r="G173" s="304" t="s">
        <v>6</v>
      </c>
      <c r="H173" s="308"/>
      <c r="I173" s="303" t="s">
        <v>115</v>
      </c>
    </row>
    <row r="174" spans="2:9" ht="21" customHeight="1" thickBot="1">
      <c r="B174" s="298" t="s">
        <v>106</v>
      </c>
      <c r="C174" s="337" t="s">
        <v>79</v>
      </c>
      <c r="D174" s="299"/>
      <c r="E174" s="299"/>
      <c r="F174" s="301" t="s">
        <v>1</v>
      </c>
      <c r="G174" s="304" t="s">
        <v>6</v>
      </c>
      <c r="H174" s="308"/>
      <c r="I174" s="303" t="s">
        <v>115</v>
      </c>
    </row>
    <row r="175" spans="2:9" ht="21" customHeight="1" thickBot="1">
      <c r="B175" s="298" t="s">
        <v>107</v>
      </c>
      <c r="C175" s="337"/>
      <c r="D175" s="299"/>
      <c r="E175" s="299"/>
      <c r="F175" s="301"/>
      <c r="G175" s="304"/>
      <c r="H175" s="308"/>
      <c r="I175" s="303"/>
    </row>
    <row r="176" spans="2:9" ht="37.5" customHeight="1" thickBot="1">
      <c r="B176" s="298" t="s">
        <v>108</v>
      </c>
      <c r="C176" s="337" t="s">
        <v>166</v>
      </c>
      <c r="D176" s="299"/>
      <c r="E176" s="299"/>
      <c r="F176" s="301" t="s">
        <v>43</v>
      </c>
      <c r="G176" s="304" t="s">
        <v>146</v>
      </c>
      <c r="H176" s="308"/>
      <c r="I176" s="303" t="s">
        <v>116</v>
      </c>
    </row>
    <row r="177" spans="2:9" ht="21" customHeight="1" thickBot="1">
      <c r="B177" s="298" t="s">
        <v>110</v>
      </c>
      <c r="C177" s="337" t="s">
        <v>308</v>
      </c>
      <c r="D177" s="299"/>
      <c r="E177" s="299"/>
      <c r="F177" s="301" t="s">
        <v>43</v>
      </c>
      <c r="G177" s="304" t="s">
        <v>299</v>
      </c>
      <c r="H177" s="308"/>
      <c r="I177" s="303" t="s">
        <v>115</v>
      </c>
    </row>
    <row r="178" spans="2:9" ht="21" customHeight="1" thickBot="1">
      <c r="B178" s="298" t="s">
        <v>111</v>
      </c>
      <c r="C178" s="337"/>
      <c r="D178" s="299"/>
      <c r="E178" s="299"/>
      <c r="F178" s="301"/>
      <c r="G178" s="304"/>
      <c r="H178" s="308"/>
      <c r="I178" s="303"/>
    </row>
    <row r="179" spans="2:9" ht="21" customHeight="1" thickBot="1">
      <c r="B179" s="298"/>
      <c r="C179" s="337" t="s">
        <v>80</v>
      </c>
      <c r="D179" s="299"/>
      <c r="E179" s="299"/>
      <c r="F179" s="301" t="s">
        <v>43</v>
      </c>
      <c r="G179" s="304" t="s">
        <v>167</v>
      </c>
      <c r="H179" s="308"/>
      <c r="I179" s="303" t="s">
        <v>115</v>
      </c>
    </row>
    <row r="180" spans="2:9" ht="21" customHeight="1" thickBot="1">
      <c r="B180" s="298"/>
      <c r="C180" s="337"/>
      <c r="D180" s="299"/>
      <c r="E180" s="299"/>
      <c r="F180" s="301"/>
      <c r="G180" s="304"/>
      <c r="H180" s="309"/>
      <c r="I180" s="310"/>
    </row>
    <row r="181" spans="2:9" ht="21" customHeight="1" thickBot="1">
      <c r="B181" s="312">
        <v>13</v>
      </c>
      <c r="C181" s="338" t="s">
        <v>156</v>
      </c>
      <c r="D181" s="313"/>
      <c r="E181" s="313"/>
      <c r="F181" s="301" t="s">
        <v>42</v>
      </c>
      <c r="G181" s="304" t="s">
        <v>155</v>
      </c>
      <c r="H181" s="308"/>
      <c r="I181" s="303" t="s">
        <v>115</v>
      </c>
    </row>
    <row r="183" spans="2:3" ht="21" customHeight="1">
      <c r="B183" t="s">
        <v>41</v>
      </c>
      <c r="C183" s="335" t="s">
        <v>148</v>
      </c>
    </row>
    <row r="184" spans="2:9" ht="21" customHeight="1" thickBot="1">
      <c r="B184" t="s">
        <v>9</v>
      </c>
      <c r="C184" s="193" t="s">
        <v>36</v>
      </c>
      <c r="D184" t="s">
        <v>356</v>
      </c>
      <c r="E184" t="s">
        <v>357</v>
      </c>
      <c r="F184" t="s">
        <v>39</v>
      </c>
      <c r="G184" t="s">
        <v>40</v>
      </c>
      <c r="H184" s="255" t="s">
        <v>114</v>
      </c>
      <c r="I184" s="255" t="s">
        <v>115</v>
      </c>
    </row>
    <row r="185" spans="2:9" ht="21" customHeight="1" thickBot="1">
      <c r="B185" s="296" t="s">
        <v>100</v>
      </c>
      <c r="C185" s="337" t="s">
        <v>334</v>
      </c>
      <c r="D185" s="299"/>
      <c r="E185" s="299"/>
      <c r="F185" s="301" t="s">
        <v>122</v>
      </c>
      <c r="G185" s="304"/>
      <c r="H185" s="308"/>
      <c r="I185" s="303" t="s">
        <v>115</v>
      </c>
    </row>
    <row r="186" spans="2:9" ht="21" customHeight="1" thickBot="1">
      <c r="B186" s="298" t="s">
        <v>102</v>
      </c>
      <c r="C186" s="337" t="s">
        <v>152</v>
      </c>
      <c r="D186" s="299"/>
      <c r="E186" s="299"/>
      <c r="F186" s="301" t="s">
        <v>1</v>
      </c>
      <c r="G186" s="304" t="s">
        <v>6</v>
      </c>
      <c r="H186" s="308"/>
      <c r="I186" s="303" t="s">
        <v>115</v>
      </c>
    </row>
    <row r="187" spans="2:9" ht="21" customHeight="1" thickBot="1">
      <c r="B187" s="298" t="s">
        <v>103</v>
      </c>
      <c r="C187" s="337" t="s">
        <v>149</v>
      </c>
      <c r="D187" s="326"/>
      <c r="E187" s="326"/>
      <c r="F187" s="327" t="s">
        <v>1</v>
      </c>
      <c r="G187" s="328" t="s">
        <v>6</v>
      </c>
      <c r="H187" s="329"/>
      <c r="I187" s="330" t="s">
        <v>115</v>
      </c>
    </row>
    <row r="188" spans="2:9" ht="34.5" customHeight="1" thickBot="1">
      <c r="B188" s="298" t="s">
        <v>104</v>
      </c>
      <c r="C188" s="337" t="s">
        <v>150</v>
      </c>
      <c r="D188" s="326"/>
      <c r="E188" s="326"/>
      <c r="F188" s="327" t="s">
        <v>1</v>
      </c>
      <c r="G188" s="328" t="s">
        <v>6</v>
      </c>
      <c r="H188" s="329"/>
      <c r="I188" s="330" t="s">
        <v>115</v>
      </c>
    </row>
    <row r="189" spans="2:9" ht="34.5" customHeight="1" thickBot="1">
      <c r="B189" s="298" t="s">
        <v>105</v>
      </c>
      <c r="C189" s="337" t="s">
        <v>336</v>
      </c>
      <c r="D189" s="299"/>
      <c r="E189" s="299"/>
      <c r="F189" s="301" t="s">
        <v>122</v>
      </c>
      <c r="G189" s="304"/>
      <c r="H189" s="308"/>
      <c r="I189" s="303" t="s">
        <v>116</v>
      </c>
    </row>
    <row r="190" spans="2:9" ht="21" customHeight="1" thickBot="1">
      <c r="B190" s="298" t="s">
        <v>106</v>
      </c>
      <c r="C190" s="337" t="s">
        <v>57</v>
      </c>
      <c r="D190" s="299"/>
      <c r="E190" s="299"/>
      <c r="F190" s="301" t="s">
        <v>1</v>
      </c>
      <c r="G190" s="304" t="s">
        <v>6</v>
      </c>
      <c r="H190" s="308"/>
      <c r="I190" s="303" t="s">
        <v>116</v>
      </c>
    </row>
    <row r="191" spans="2:9" ht="21" customHeight="1" thickBot="1">
      <c r="B191" s="298" t="s">
        <v>107</v>
      </c>
      <c r="C191" s="337" t="s">
        <v>326</v>
      </c>
      <c r="D191" s="299"/>
      <c r="E191" s="299"/>
      <c r="F191" s="301" t="s">
        <v>1</v>
      </c>
      <c r="G191" s="304" t="s">
        <v>6</v>
      </c>
      <c r="H191" s="308"/>
      <c r="I191" s="303" t="s">
        <v>115</v>
      </c>
    </row>
    <row r="192" spans="2:9" ht="21" customHeight="1" thickBot="1">
      <c r="B192" s="298" t="s">
        <v>108</v>
      </c>
      <c r="C192" s="337"/>
      <c r="D192" s="299"/>
      <c r="E192" s="299"/>
      <c r="F192" s="301"/>
      <c r="G192" s="304"/>
      <c r="H192" s="308"/>
      <c r="I192" s="303"/>
    </row>
    <row r="193" spans="2:9" ht="21" customHeight="1" thickBot="1">
      <c r="B193" s="298" t="s">
        <v>110</v>
      </c>
      <c r="C193" s="337" t="s">
        <v>168</v>
      </c>
      <c r="D193" s="299"/>
      <c r="E193" s="299"/>
      <c r="F193" s="301" t="s">
        <v>43</v>
      </c>
      <c r="G193" s="304" t="s">
        <v>167</v>
      </c>
      <c r="H193" s="308"/>
      <c r="I193" s="303" t="s">
        <v>115</v>
      </c>
    </row>
    <row r="194" spans="2:9" ht="21" customHeight="1" thickBot="1">
      <c r="B194" s="298" t="s">
        <v>111</v>
      </c>
      <c r="C194" s="337"/>
      <c r="D194" s="299"/>
      <c r="E194" s="299"/>
      <c r="F194" s="301"/>
      <c r="G194" s="304"/>
      <c r="H194" s="308"/>
      <c r="I194" s="303"/>
    </row>
    <row r="195" spans="2:9" ht="21" customHeight="1" thickBot="1">
      <c r="B195" s="298" t="s">
        <v>112</v>
      </c>
      <c r="C195" s="337" t="s">
        <v>52</v>
      </c>
      <c r="D195" s="299"/>
      <c r="E195" s="299"/>
      <c r="F195" s="301" t="s">
        <v>2</v>
      </c>
      <c r="G195" s="304" t="s">
        <v>101</v>
      </c>
      <c r="H195" s="308"/>
      <c r="I195" s="303" t="s">
        <v>115</v>
      </c>
    </row>
    <row r="196" spans="2:9" ht="21" customHeight="1" thickBot="1">
      <c r="B196" s="298" t="s">
        <v>113</v>
      </c>
      <c r="C196" s="337" t="s">
        <v>55</v>
      </c>
      <c r="D196" s="299"/>
      <c r="E196" s="299"/>
      <c r="F196" s="301" t="s">
        <v>2</v>
      </c>
      <c r="G196" s="304" t="s">
        <v>101</v>
      </c>
      <c r="H196" s="308"/>
      <c r="I196" s="303" t="s">
        <v>115</v>
      </c>
    </row>
    <row r="197" spans="2:9" ht="21" customHeight="1" thickBot="1">
      <c r="B197" s="312" t="s">
        <v>112</v>
      </c>
      <c r="C197" s="337" t="s">
        <v>163</v>
      </c>
      <c r="D197" s="299"/>
      <c r="E197" s="299"/>
      <c r="F197" s="301" t="s">
        <v>2</v>
      </c>
      <c r="G197" s="304" t="s">
        <v>101</v>
      </c>
      <c r="H197" s="308"/>
      <c r="I197" s="303" t="s">
        <v>115</v>
      </c>
    </row>
    <row r="198" spans="2:9" ht="21" customHeight="1" thickBot="1">
      <c r="B198" s="312" t="s">
        <v>113</v>
      </c>
      <c r="C198" s="338" t="s">
        <v>171</v>
      </c>
      <c r="D198" s="313"/>
      <c r="E198" s="313"/>
      <c r="F198" s="323" t="s">
        <v>43</v>
      </c>
      <c r="G198" s="324" t="s">
        <v>146</v>
      </c>
      <c r="H198" s="314"/>
      <c r="I198" s="303" t="s">
        <v>115</v>
      </c>
    </row>
    <row r="199" spans="2:9" ht="21" customHeight="1">
      <c r="B199" s="312" t="s">
        <v>112</v>
      </c>
      <c r="C199" s="338" t="s">
        <v>169</v>
      </c>
      <c r="D199" s="313"/>
      <c r="E199" s="313"/>
      <c r="F199" s="323" t="s">
        <v>43</v>
      </c>
      <c r="G199" s="324" t="s">
        <v>146</v>
      </c>
      <c r="H199" s="314"/>
      <c r="I199" s="303" t="s">
        <v>115</v>
      </c>
    </row>
    <row r="201" spans="2:3" ht="21" customHeight="1">
      <c r="B201" t="s">
        <v>41</v>
      </c>
      <c r="C201" s="335" t="s">
        <v>157</v>
      </c>
    </row>
    <row r="202" spans="2:9" ht="21" customHeight="1" thickBot="1">
      <c r="B202" t="s">
        <v>9</v>
      </c>
      <c r="C202" s="193" t="s">
        <v>36</v>
      </c>
      <c r="D202" t="s">
        <v>356</v>
      </c>
      <c r="E202" t="s">
        <v>357</v>
      </c>
      <c r="F202" t="s">
        <v>39</v>
      </c>
      <c r="G202" t="s">
        <v>40</v>
      </c>
      <c r="H202" s="255" t="s">
        <v>114</v>
      </c>
      <c r="I202" s="255" t="s">
        <v>115</v>
      </c>
    </row>
    <row r="203" spans="2:9" ht="35.25" customHeight="1" thickBot="1">
      <c r="B203" s="296" t="s">
        <v>100</v>
      </c>
      <c r="C203" s="337" t="s">
        <v>282</v>
      </c>
      <c r="D203" s="299"/>
      <c r="E203" s="299"/>
      <c r="F203" s="323" t="s">
        <v>43</v>
      </c>
      <c r="G203" s="324" t="s">
        <v>146</v>
      </c>
      <c r="H203" s="314"/>
      <c r="I203" s="303" t="s">
        <v>115</v>
      </c>
    </row>
    <row r="204" spans="2:9" ht="21" customHeight="1" thickBot="1">
      <c r="B204" s="298" t="s">
        <v>102</v>
      </c>
      <c r="C204" s="337" t="s">
        <v>159</v>
      </c>
      <c r="D204" s="299"/>
      <c r="E204" s="299"/>
      <c r="F204" s="301" t="s">
        <v>1</v>
      </c>
      <c r="G204" s="304" t="s">
        <v>96</v>
      </c>
      <c r="H204" s="308"/>
      <c r="I204" s="303" t="s">
        <v>115</v>
      </c>
    </row>
    <row r="205" spans="2:9" ht="21" customHeight="1" thickBot="1">
      <c r="B205" s="298" t="s">
        <v>103</v>
      </c>
      <c r="C205" s="337" t="s">
        <v>160</v>
      </c>
      <c r="D205" s="299"/>
      <c r="E205" s="299"/>
      <c r="F205" s="301" t="s">
        <v>1</v>
      </c>
      <c r="G205" s="304" t="s">
        <v>6</v>
      </c>
      <c r="H205" s="308"/>
      <c r="I205" s="303" t="s">
        <v>115</v>
      </c>
    </row>
    <row r="206" spans="2:9" ht="21" customHeight="1" thickBot="1">
      <c r="B206" s="298" t="s">
        <v>104</v>
      </c>
      <c r="C206" s="337" t="s">
        <v>161</v>
      </c>
      <c r="D206" s="299"/>
      <c r="E206" s="299"/>
      <c r="F206" s="301" t="s">
        <v>1</v>
      </c>
      <c r="G206" s="304" t="s">
        <v>6</v>
      </c>
      <c r="H206" s="308"/>
      <c r="I206" s="303" t="s">
        <v>116</v>
      </c>
    </row>
    <row r="207" spans="2:9" ht="21" customHeight="1" thickBot="1">
      <c r="B207" s="298" t="s">
        <v>105</v>
      </c>
      <c r="C207" s="337" t="s">
        <v>162</v>
      </c>
      <c r="D207" s="299"/>
      <c r="E207" s="299"/>
      <c r="F207" s="301" t="s">
        <v>2</v>
      </c>
      <c r="G207" s="304" t="s">
        <v>101</v>
      </c>
      <c r="H207" s="308"/>
      <c r="I207" s="303" t="s">
        <v>115</v>
      </c>
    </row>
    <row r="208" spans="2:9" ht="21" customHeight="1" thickBot="1">
      <c r="B208" s="298" t="s">
        <v>106</v>
      </c>
      <c r="C208" s="337" t="s">
        <v>309</v>
      </c>
      <c r="D208" s="299"/>
      <c r="E208" s="299"/>
      <c r="F208" s="323" t="s">
        <v>43</v>
      </c>
      <c r="G208" s="304" t="s">
        <v>299</v>
      </c>
      <c r="H208" s="308"/>
      <c r="I208" s="303" t="s">
        <v>115</v>
      </c>
    </row>
    <row r="209" spans="2:9" ht="21" customHeight="1" thickBot="1">
      <c r="B209" s="298" t="s">
        <v>107</v>
      </c>
      <c r="C209" s="337" t="s">
        <v>164</v>
      </c>
      <c r="D209" s="299"/>
      <c r="E209" s="299"/>
      <c r="F209" s="301" t="s">
        <v>2</v>
      </c>
      <c r="G209" s="304" t="s">
        <v>101</v>
      </c>
      <c r="H209" s="308"/>
      <c r="I209" s="303" t="s">
        <v>115</v>
      </c>
    </row>
    <row r="210" spans="2:9" ht="21" customHeight="1" thickBot="1">
      <c r="B210" s="298" t="s">
        <v>108</v>
      </c>
      <c r="C210" s="337" t="s">
        <v>310</v>
      </c>
      <c r="D210" s="299"/>
      <c r="E210" s="299"/>
      <c r="F210" s="323" t="s">
        <v>43</v>
      </c>
      <c r="G210" s="304" t="s">
        <v>299</v>
      </c>
      <c r="H210" s="308"/>
      <c r="I210" s="303" t="s">
        <v>115</v>
      </c>
    </row>
    <row r="211" spans="2:9" ht="21" customHeight="1" thickBot="1">
      <c r="B211" s="298" t="s">
        <v>110</v>
      </c>
      <c r="C211" s="337" t="s">
        <v>165</v>
      </c>
      <c r="D211" s="299"/>
      <c r="E211" s="299"/>
      <c r="F211" s="301" t="s">
        <v>2</v>
      </c>
      <c r="G211" s="304" t="s">
        <v>101</v>
      </c>
      <c r="H211" s="308"/>
      <c r="I211" s="303" t="s">
        <v>116</v>
      </c>
    </row>
    <row r="212" spans="2:9" ht="21" customHeight="1" thickBot="1">
      <c r="B212" s="298" t="s">
        <v>111</v>
      </c>
      <c r="C212" s="337" t="s">
        <v>54</v>
      </c>
      <c r="D212" s="299"/>
      <c r="E212" s="299"/>
      <c r="F212" s="301" t="s">
        <v>1</v>
      </c>
      <c r="G212" s="304" t="s">
        <v>6</v>
      </c>
      <c r="H212" s="308"/>
      <c r="I212" s="303" t="s">
        <v>115</v>
      </c>
    </row>
    <row r="213" spans="2:9" ht="36" customHeight="1" thickBot="1">
      <c r="B213" s="298" t="s">
        <v>112</v>
      </c>
      <c r="C213" s="337" t="s">
        <v>325</v>
      </c>
      <c r="D213" s="299"/>
      <c r="E213" s="299"/>
      <c r="F213" s="301" t="s">
        <v>1</v>
      </c>
      <c r="G213" s="304" t="s">
        <v>6</v>
      </c>
      <c r="H213" s="308"/>
      <c r="I213" s="303" t="s">
        <v>115</v>
      </c>
    </row>
    <row r="214" spans="2:9" ht="21" customHeight="1" thickBot="1">
      <c r="B214" s="298" t="s">
        <v>113</v>
      </c>
      <c r="C214" s="337"/>
      <c r="D214" s="299"/>
      <c r="E214" s="299"/>
      <c r="F214" s="302"/>
      <c r="G214" s="306"/>
      <c r="H214" s="309"/>
      <c r="I214" s="303"/>
    </row>
    <row r="216" spans="2:3" ht="21" customHeight="1">
      <c r="B216" t="s">
        <v>41</v>
      </c>
      <c r="C216" s="335" t="s">
        <v>158</v>
      </c>
    </row>
    <row r="217" spans="2:9" ht="21" customHeight="1" thickBot="1">
      <c r="B217" t="s">
        <v>9</v>
      </c>
      <c r="C217" s="193" t="s">
        <v>36</v>
      </c>
      <c r="D217" t="s">
        <v>356</v>
      </c>
      <c r="E217" t="s">
        <v>357</v>
      </c>
      <c r="F217" t="s">
        <v>39</v>
      </c>
      <c r="G217" t="s">
        <v>40</v>
      </c>
      <c r="H217" s="255" t="s">
        <v>114</v>
      </c>
      <c r="I217" s="255" t="s">
        <v>115</v>
      </c>
    </row>
    <row r="218" spans="2:9" ht="31.5" customHeight="1" thickBot="1">
      <c r="B218" s="296" t="s">
        <v>100</v>
      </c>
      <c r="C218" s="337" t="s">
        <v>60</v>
      </c>
      <c r="D218" s="299"/>
      <c r="E218" s="299"/>
      <c r="F218" s="323" t="s">
        <v>43</v>
      </c>
      <c r="G218" s="304" t="s">
        <v>299</v>
      </c>
      <c r="H218" s="308"/>
      <c r="I218" s="303" t="s">
        <v>115</v>
      </c>
    </row>
    <row r="219" spans="2:9" ht="32.25" customHeight="1" thickBot="1">
      <c r="B219" s="298" t="s">
        <v>102</v>
      </c>
      <c r="C219" s="337" t="s">
        <v>64</v>
      </c>
      <c r="D219" s="299"/>
      <c r="E219" s="299"/>
      <c r="F219" s="301" t="s">
        <v>1</v>
      </c>
      <c r="G219" s="304" t="s">
        <v>6</v>
      </c>
      <c r="H219" s="308"/>
      <c r="I219" s="303" t="s">
        <v>115</v>
      </c>
    </row>
    <row r="220" spans="2:9" ht="39.75" customHeight="1" thickBot="1">
      <c r="B220" s="298" t="s">
        <v>103</v>
      </c>
      <c r="C220" s="337" t="s">
        <v>172</v>
      </c>
      <c r="D220" s="299"/>
      <c r="E220" s="299"/>
      <c r="F220" s="301" t="s">
        <v>122</v>
      </c>
      <c r="G220" s="304"/>
      <c r="H220" s="308"/>
      <c r="I220" s="303" t="s">
        <v>115</v>
      </c>
    </row>
    <row r="221" spans="2:9" ht="21" customHeight="1" hidden="1" thickBot="1">
      <c r="B221" s="298" t="s">
        <v>104</v>
      </c>
      <c r="C221" s="337"/>
      <c r="D221" s="299"/>
      <c r="E221" s="299"/>
      <c r="F221" s="301"/>
      <c r="G221" s="304"/>
      <c r="H221" s="308"/>
      <c r="I221" s="303"/>
    </row>
    <row r="222" spans="2:9" ht="21" customHeight="1" hidden="1" thickBot="1">
      <c r="B222" s="298" t="s">
        <v>105</v>
      </c>
      <c r="C222" s="337"/>
      <c r="D222" s="299"/>
      <c r="E222" s="299"/>
      <c r="F222" s="301"/>
      <c r="G222" s="304"/>
      <c r="H222" s="308"/>
      <c r="I222" s="303"/>
    </row>
    <row r="223" spans="2:9" ht="21" customHeight="1" hidden="1" thickBot="1">
      <c r="B223" s="298" t="s">
        <v>106</v>
      </c>
      <c r="C223" s="337"/>
      <c r="D223" s="299"/>
      <c r="E223" s="299"/>
      <c r="F223" s="301"/>
      <c r="G223" s="304"/>
      <c r="H223" s="308"/>
      <c r="I223" s="303"/>
    </row>
    <row r="224" spans="2:9" ht="21" customHeight="1" hidden="1" thickBot="1">
      <c r="B224" s="298" t="s">
        <v>107</v>
      </c>
      <c r="C224" s="337"/>
      <c r="D224" s="299"/>
      <c r="E224" s="299"/>
      <c r="F224" s="301"/>
      <c r="G224" s="304"/>
      <c r="H224" s="308"/>
      <c r="I224" s="303"/>
    </row>
    <row r="225" spans="2:9" ht="21" customHeight="1" hidden="1" thickBot="1">
      <c r="B225" s="298" t="s">
        <v>108</v>
      </c>
      <c r="C225" s="337"/>
      <c r="D225" s="299"/>
      <c r="E225" s="299"/>
      <c r="F225" s="301"/>
      <c r="G225" s="304"/>
      <c r="H225" s="308"/>
      <c r="I225" s="303"/>
    </row>
    <row r="226" spans="2:9" ht="21" customHeight="1" hidden="1" thickBot="1">
      <c r="B226" s="298" t="s">
        <v>110</v>
      </c>
      <c r="C226" s="337"/>
      <c r="D226" s="299"/>
      <c r="E226" s="299"/>
      <c r="F226" s="301"/>
      <c r="G226" s="304"/>
      <c r="H226" s="308"/>
      <c r="I226" s="303"/>
    </row>
    <row r="227" spans="2:9" ht="21" customHeight="1" hidden="1" thickBot="1">
      <c r="B227" s="298" t="s">
        <v>111</v>
      </c>
      <c r="C227" s="337"/>
      <c r="D227" s="299"/>
      <c r="E227" s="299"/>
      <c r="F227" s="302"/>
      <c r="G227" s="305"/>
      <c r="H227" s="308"/>
      <c r="I227" s="303"/>
    </row>
    <row r="228" spans="2:9" ht="21" customHeight="1" hidden="1" thickBot="1">
      <c r="B228" s="298" t="s">
        <v>112</v>
      </c>
      <c r="C228" s="337"/>
      <c r="D228" s="299"/>
      <c r="E228" s="299"/>
      <c r="F228" s="302"/>
      <c r="G228" s="305"/>
      <c r="H228" s="308"/>
      <c r="I228" s="303"/>
    </row>
    <row r="229" spans="2:9" ht="21" customHeight="1" hidden="1" thickBot="1">
      <c r="B229" s="298" t="s">
        <v>113</v>
      </c>
      <c r="C229" s="337"/>
      <c r="D229" s="299"/>
      <c r="E229" s="299"/>
      <c r="F229" s="302"/>
      <c r="G229" s="306"/>
      <c r="H229" s="309"/>
      <c r="I229" s="303"/>
    </row>
    <row r="231" spans="2:3" ht="21" customHeight="1">
      <c r="B231" t="s">
        <v>41</v>
      </c>
      <c r="C231" s="335" t="s">
        <v>173</v>
      </c>
    </row>
    <row r="232" spans="2:9" ht="21" customHeight="1" thickBot="1">
      <c r="B232" t="s">
        <v>9</v>
      </c>
      <c r="C232" s="193" t="s">
        <v>36</v>
      </c>
      <c r="D232" t="s">
        <v>356</v>
      </c>
      <c r="E232" t="s">
        <v>357</v>
      </c>
      <c r="F232" t="s">
        <v>39</v>
      </c>
      <c r="G232" t="s">
        <v>40</v>
      </c>
      <c r="H232" s="255" t="s">
        <v>114</v>
      </c>
      <c r="I232" s="255" t="s">
        <v>115</v>
      </c>
    </row>
    <row r="233" spans="2:9" ht="21" customHeight="1" thickBot="1">
      <c r="B233" s="296" t="s">
        <v>100</v>
      </c>
      <c r="C233" s="337" t="s">
        <v>175</v>
      </c>
      <c r="D233" s="299"/>
      <c r="E233" s="299"/>
      <c r="F233" s="301" t="s">
        <v>131</v>
      </c>
      <c r="G233" s="304" t="s">
        <v>132</v>
      </c>
      <c r="H233" s="308"/>
      <c r="I233" s="303" t="s">
        <v>115</v>
      </c>
    </row>
    <row r="234" spans="2:9" ht="21" customHeight="1" thickBot="1">
      <c r="B234" s="298" t="s">
        <v>102</v>
      </c>
      <c r="C234" s="337"/>
      <c r="D234" s="299"/>
      <c r="E234" s="299"/>
      <c r="F234" s="301"/>
      <c r="G234" s="304"/>
      <c r="H234" s="308"/>
      <c r="I234" s="303"/>
    </row>
    <row r="235" spans="2:9" ht="34.5" customHeight="1" thickBot="1">
      <c r="B235" s="298" t="s">
        <v>103</v>
      </c>
      <c r="C235" s="337" t="s">
        <v>239</v>
      </c>
      <c r="D235" s="299"/>
      <c r="E235" s="299"/>
      <c r="F235" s="301" t="s">
        <v>240</v>
      </c>
      <c r="G235" s="304" t="s">
        <v>241</v>
      </c>
      <c r="H235" s="308"/>
      <c r="I235" s="303" t="s">
        <v>170</v>
      </c>
    </row>
    <row r="236" spans="2:9" ht="17.25" thickBot="1">
      <c r="B236" s="321" t="s">
        <v>104</v>
      </c>
      <c r="C236" s="337" t="s">
        <v>280</v>
      </c>
      <c r="D236" s="299"/>
      <c r="E236" s="299"/>
      <c r="F236" s="301" t="s">
        <v>203</v>
      </c>
      <c r="G236" s="304"/>
      <c r="H236" s="308"/>
      <c r="I236" s="303"/>
    </row>
    <row r="237" spans="2:9" ht="33.75" thickBot="1">
      <c r="B237" s="321" t="s">
        <v>105</v>
      </c>
      <c r="C237" s="337" t="s">
        <v>293</v>
      </c>
      <c r="D237" s="299"/>
      <c r="E237" s="299"/>
      <c r="F237" s="323" t="s">
        <v>43</v>
      </c>
      <c r="G237" s="324" t="s">
        <v>146</v>
      </c>
      <c r="H237" s="314"/>
      <c r="I237" s="303" t="s">
        <v>115</v>
      </c>
    </row>
    <row r="238" spans="2:9" ht="17.25" thickBot="1">
      <c r="B238" s="321" t="s">
        <v>106</v>
      </c>
      <c r="C238" s="337" t="s">
        <v>71</v>
      </c>
      <c r="D238" s="299"/>
      <c r="E238" s="299"/>
      <c r="F238" s="301" t="s">
        <v>1</v>
      </c>
      <c r="G238" s="304" t="s">
        <v>6</v>
      </c>
      <c r="H238" s="308"/>
      <c r="I238" s="303" t="s">
        <v>115</v>
      </c>
    </row>
    <row r="239" spans="2:9" ht="17.25" thickBot="1">
      <c r="B239" s="321" t="s">
        <v>107</v>
      </c>
      <c r="C239" s="337" t="s">
        <v>337</v>
      </c>
      <c r="D239" s="299"/>
      <c r="E239" s="299"/>
      <c r="F239" s="301" t="s">
        <v>122</v>
      </c>
      <c r="G239" s="304"/>
      <c r="H239" s="308"/>
      <c r="I239" s="303" t="s">
        <v>115</v>
      </c>
    </row>
    <row r="240" spans="2:9" ht="17.25" thickBot="1">
      <c r="B240" s="321" t="s">
        <v>108</v>
      </c>
      <c r="C240" s="337"/>
      <c r="D240" s="299"/>
      <c r="E240" s="299"/>
      <c r="F240" s="301"/>
      <c r="G240" s="304"/>
      <c r="H240" s="308"/>
      <c r="I240" s="303"/>
    </row>
    <row r="241" spans="2:9" ht="17.25" thickBot="1">
      <c r="B241" s="321" t="s">
        <v>110</v>
      </c>
      <c r="C241" s="337"/>
      <c r="D241" s="299"/>
      <c r="E241" s="299"/>
      <c r="F241" s="301"/>
      <c r="G241" s="304"/>
      <c r="H241" s="308"/>
      <c r="I241" s="303"/>
    </row>
    <row r="242" spans="2:9" ht="17.25" thickBot="1">
      <c r="B242" s="321" t="s">
        <v>111</v>
      </c>
      <c r="C242" s="337"/>
      <c r="D242" s="299"/>
      <c r="E242" s="299"/>
      <c r="F242" s="302"/>
      <c r="G242" s="305"/>
      <c r="H242" s="308"/>
      <c r="I242" s="303"/>
    </row>
    <row r="243" spans="2:9" ht="17.25" thickBot="1">
      <c r="B243" s="321" t="s">
        <v>112</v>
      </c>
      <c r="C243" s="337"/>
      <c r="D243" s="299"/>
      <c r="E243" s="299"/>
      <c r="F243" s="302"/>
      <c r="G243" s="305"/>
      <c r="H243" s="308"/>
      <c r="I243" s="303"/>
    </row>
    <row r="244" spans="2:9" ht="17.25" thickBot="1">
      <c r="B244" s="321" t="s">
        <v>113</v>
      </c>
      <c r="C244" s="337"/>
      <c r="D244" s="299"/>
      <c r="E244" s="299"/>
      <c r="F244" s="302"/>
      <c r="G244" s="306"/>
      <c r="H244" s="309"/>
      <c r="I244" s="303"/>
    </row>
    <row r="246" spans="2:3" ht="21" customHeight="1">
      <c r="B246" t="s">
        <v>41</v>
      </c>
      <c r="C246" s="335" t="s">
        <v>174</v>
      </c>
    </row>
    <row r="247" spans="2:9" ht="21" customHeight="1" thickBot="1">
      <c r="B247" t="s">
        <v>9</v>
      </c>
      <c r="C247" s="193" t="s">
        <v>36</v>
      </c>
      <c r="D247" t="s">
        <v>356</v>
      </c>
      <c r="E247" t="s">
        <v>357</v>
      </c>
      <c r="F247" t="s">
        <v>39</v>
      </c>
      <c r="G247" t="s">
        <v>40</v>
      </c>
      <c r="H247" s="255" t="s">
        <v>114</v>
      </c>
      <c r="I247" s="255" t="s">
        <v>115</v>
      </c>
    </row>
    <row r="248" spans="2:9" ht="21" customHeight="1" thickBot="1">
      <c r="B248" s="296" t="s">
        <v>100</v>
      </c>
      <c r="C248" s="337" t="s">
        <v>61</v>
      </c>
      <c r="D248" s="299"/>
      <c r="E248" s="299"/>
      <c r="F248" s="301" t="s">
        <v>1</v>
      </c>
      <c r="G248" s="304" t="s">
        <v>6</v>
      </c>
      <c r="H248" s="308"/>
      <c r="I248" s="303" t="s">
        <v>115</v>
      </c>
    </row>
    <row r="249" spans="2:9" ht="21" customHeight="1" thickBot="1">
      <c r="B249" s="298" t="s">
        <v>102</v>
      </c>
      <c r="C249" s="337" t="s">
        <v>179</v>
      </c>
      <c r="D249" s="299"/>
      <c r="E249" s="299"/>
      <c r="F249" s="301" t="s">
        <v>1</v>
      </c>
      <c r="G249" s="304" t="s">
        <v>6</v>
      </c>
      <c r="H249" s="308"/>
      <c r="I249" s="303" t="s">
        <v>116</v>
      </c>
    </row>
    <row r="250" spans="2:9" ht="21" customHeight="1" thickBot="1">
      <c r="B250" s="298" t="s">
        <v>103</v>
      </c>
      <c r="C250" s="337" t="s">
        <v>178</v>
      </c>
      <c r="D250" s="299"/>
      <c r="E250" s="299"/>
      <c r="F250" s="301" t="s">
        <v>1</v>
      </c>
      <c r="G250" s="304" t="s">
        <v>6</v>
      </c>
      <c r="H250" s="308"/>
      <c r="I250" s="303" t="s">
        <v>115</v>
      </c>
    </row>
    <row r="251" spans="2:9" ht="41.25" thickBot="1">
      <c r="B251" s="298" t="s">
        <v>104</v>
      </c>
      <c r="C251" s="337" t="s">
        <v>242</v>
      </c>
      <c r="D251" s="299"/>
      <c r="E251" s="299"/>
      <c r="F251" s="301" t="s">
        <v>240</v>
      </c>
      <c r="G251" s="304" t="s">
        <v>241</v>
      </c>
      <c r="H251" s="308"/>
      <c r="I251" s="303" t="s">
        <v>170</v>
      </c>
    </row>
    <row r="252" spans="2:9" ht="21" customHeight="1" hidden="1" thickBot="1">
      <c r="B252" s="298" t="s">
        <v>105</v>
      </c>
      <c r="C252" s="337"/>
      <c r="D252" s="299"/>
      <c r="E252" s="299"/>
      <c r="F252" s="301"/>
      <c r="G252" s="304"/>
      <c r="H252" s="308"/>
      <c r="I252" s="303"/>
    </row>
    <row r="253" spans="2:9" ht="21" customHeight="1" hidden="1" thickBot="1">
      <c r="B253" s="298" t="s">
        <v>106</v>
      </c>
      <c r="C253" s="337"/>
      <c r="D253" s="299"/>
      <c r="E253" s="299"/>
      <c r="F253" s="301"/>
      <c r="G253" s="304"/>
      <c r="H253" s="308"/>
      <c r="I253" s="303"/>
    </row>
    <row r="254" spans="2:9" ht="21" customHeight="1" hidden="1" thickBot="1">
      <c r="B254" s="298" t="s">
        <v>107</v>
      </c>
      <c r="C254" s="337"/>
      <c r="D254" s="299"/>
      <c r="E254" s="299"/>
      <c r="F254" s="301"/>
      <c r="G254" s="304"/>
      <c r="H254" s="308"/>
      <c r="I254" s="303"/>
    </row>
    <row r="255" spans="2:9" ht="21" customHeight="1" hidden="1" thickBot="1">
      <c r="B255" s="298" t="s">
        <v>108</v>
      </c>
      <c r="C255" s="337"/>
      <c r="D255" s="299"/>
      <c r="E255" s="299"/>
      <c r="F255" s="301"/>
      <c r="G255" s="304"/>
      <c r="H255" s="308"/>
      <c r="I255" s="303"/>
    </row>
    <row r="256" spans="2:9" ht="21" customHeight="1" hidden="1" thickBot="1">
      <c r="B256" s="298" t="s">
        <v>110</v>
      </c>
      <c r="C256" s="337"/>
      <c r="D256" s="299"/>
      <c r="E256" s="299"/>
      <c r="F256" s="301"/>
      <c r="G256" s="304"/>
      <c r="H256" s="308"/>
      <c r="I256" s="303"/>
    </row>
    <row r="257" spans="2:9" ht="21" customHeight="1" hidden="1" thickBot="1">
      <c r="B257" s="298" t="s">
        <v>111</v>
      </c>
      <c r="C257" s="337"/>
      <c r="D257" s="299"/>
      <c r="E257" s="299"/>
      <c r="F257" s="302"/>
      <c r="G257" s="305"/>
      <c r="H257" s="308"/>
      <c r="I257" s="303"/>
    </row>
    <row r="258" spans="2:9" ht="30.75" thickBot="1">
      <c r="B258" s="298" t="s">
        <v>112</v>
      </c>
      <c r="C258" s="337" t="s">
        <v>338</v>
      </c>
      <c r="D258" s="299"/>
      <c r="E258" s="299"/>
      <c r="F258" s="302" t="s">
        <v>122</v>
      </c>
      <c r="G258" s="305"/>
      <c r="H258" s="308"/>
      <c r="I258" s="303" t="s">
        <v>116</v>
      </c>
    </row>
    <row r="259" spans="2:9" ht="30.75" thickBot="1">
      <c r="B259" s="298" t="s">
        <v>113</v>
      </c>
      <c r="C259" s="337" t="s">
        <v>199</v>
      </c>
      <c r="D259" s="299"/>
      <c r="E259" s="299"/>
      <c r="F259" s="301" t="s">
        <v>1</v>
      </c>
      <c r="G259" s="306"/>
      <c r="H259" s="309"/>
      <c r="I259" s="303" t="s">
        <v>115</v>
      </c>
    </row>
    <row r="261" spans="2:3" ht="21" customHeight="1">
      <c r="B261" t="s">
        <v>41</v>
      </c>
      <c r="C261" s="335" t="s">
        <v>176</v>
      </c>
    </row>
    <row r="262" spans="2:9" ht="21" customHeight="1" thickBot="1">
      <c r="B262" t="s">
        <v>9</v>
      </c>
      <c r="C262" s="193" t="s">
        <v>36</v>
      </c>
      <c r="D262" t="s">
        <v>356</v>
      </c>
      <c r="E262" t="s">
        <v>357</v>
      </c>
      <c r="F262" t="s">
        <v>39</v>
      </c>
      <c r="G262" t="s">
        <v>40</v>
      </c>
      <c r="H262" s="255" t="s">
        <v>114</v>
      </c>
      <c r="I262" s="255" t="s">
        <v>115</v>
      </c>
    </row>
    <row r="263" spans="2:9" ht="21" customHeight="1" thickBot="1">
      <c r="B263" s="296" t="s">
        <v>100</v>
      </c>
      <c r="C263" s="337" t="s">
        <v>62</v>
      </c>
      <c r="D263" s="299"/>
      <c r="E263" s="299"/>
      <c r="F263" s="301" t="s">
        <v>43</v>
      </c>
      <c r="G263" s="304" t="s">
        <v>146</v>
      </c>
      <c r="H263" s="308"/>
      <c r="I263" s="303" t="s">
        <v>115</v>
      </c>
    </row>
    <row r="264" spans="2:9" ht="22.5" customHeight="1" thickBot="1">
      <c r="B264" s="298" t="s">
        <v>102</v>
      </c>
      <c r="C264" s="337" t="s">
        <v>283</v>
      </c>
      <c r="D264" s="299"/>
      <c r="E264" s="299"/>
      <c r="F264" s="301" t="s">
        <v>43</v>
      </c>
      <c r="G264" s="304" t="s">
        <v>167</v>
      </c>
      <c r="H264" s="308"/>
      <c r="I264" s="303" t="s">
        <v>115</v>
      </c>
    </row>
    <row r="265" spans="2:9" ht="21" customHeight="1" thickBot="1">
      <c r="B265" s="298" t="s">
        <v>103</v>
      </c>
      <c r="C265" s="337" t="s">
        <v>243</v>
      </c>
      <c r="D265" s="299"/>
      <c r="E265" s="299"/>
      <c r="F265" s="301" t="s">
        <v>240</v>
      </c>
      <c r="G265" s="304" t="s">
        <v>241</v>
      </c>
      <c r="H265" s="308"/>
      <c r="I265" s="303" t="s">
        <v>170</v>
      </c>
    </row>
    <row r="266" spans="2:9" ht="21" customHeight="1" hidden="1" thickBot="1">
      <c r="B266" s="298" t="s">
        <v>104</v>
      </c>
      <c r="C266" s="337"/>
      <c r="D266" s="299"/>
      <c r="E266" s="299"/>
      <c r="F266" s="301"/>
      <c r="G266" s="304"/>
      <c r="H266" s="308"/>
      <c r="I266" s="303"/>
    </row>
    <row r="267" spans="2:9" ht="21" customHeight="1" hidden="1" thickBot="1">
      <c r="B267" s="298" t="s">
        <v>105</v>
      </c>
      <c r="C267" s="337"/>
      <c r="D267" s="299"/>
      <c r="E267" s="299"/>
      <c r="F267" s="301"/>
      <c r="G267" s="304"/>
      <c r="H267" s="308"/>
      <c r="I267" s="303"/>
    </row>
    <row r="268" spans="2:9" ht="21" customHeight="1" hidden="1" thickBot="1">
      <c r="B268" s="298" t="s">
        <v>106</v>
      </c>
      <c r="C268" s="337"/>
      <c r="D268" s="299"/>
      <c r="E268" s="299"/>
      <c r="F268" s="301"/>
      <c r="G268" s="304"/>
      <c r="H268" s="308"/>
      <c r="I268" s="303"/>
    </row>
    <row r="269" spans="2:9" ht="21" customHeight="1" hidden="1" thickBot="1">
      <c r="B269" s="298" t="s">
        <v>107</v>
      </c>
      <c r="C269" s="337"/>
      <c r="D269" s="299"/>
      <c r="E269" s="299"/>
      <c r="F269" s="301"/>
      <c r="G269" s="304"/>
      <c r="H269" s="308"/>
      <c r="I269" s="303"/>
    </row>
    <row r="270" spans="2:9" ht="21" customHeight="1" hidden="1" thickBot="1">
      <c r="B270" s="298" t="s">
        <v>108</v>
      </c>
      <c r="C270" s="337"/>
      <c r="D270" s="299"/>
      <c r="E270" s="299"/>
      <c r="F270" s="301"/>
      <c r="G270" s="304"/>
      <c r="H270" s="308"/>
      <c r="I270" s="303"/>
    </row>
    <row r="271" spans="2:9" ht="21" customHeight="1" hidden="1" thickBot="1">
      <c r="B271" s="298" t="s">
        <v>110</v>
      </c>
      <c r="C271" s="337"/>
      <c r="D271" s="299"/>
      <c r="E271" s="299"/>
      <c r="F271" s="301"/>
      <c r="G271" s="304"/>
      <c r="H271" s="308"/>
      <c r="I271" s="303"/>
    </row>
    <row r="272" spans="2:9" ht="21" customHeight="1" hidden="1" thickBot="1">
      <c r="B272" s="298" t="s">
        <v>111</v>
      </c>
      <c r="C272" s="337"/>
      <c r="D272" s="299"/>
      <c r="E272" s="299"/>
      <c r="F272" s="302"/>
      <c r="G272" s="305"/>
      <c r="H272" s="308"/>
      <c r="I272" s="303"/>
    </row>
    <row r="273" spans="2:9" ht="30.75" thickBot="1">
      <c r="B273" s="298" t="s">
        <v>112</v>
      </c>
      <c r="C273" s="337" t="s">
        <v>324</v>
      </c>
      <c r="D273" s="299"/>
      <c r="E273" s="299"/>
      <c r="F273" s="302" t="s">
        <v>1</v>
      </c>
      <c r="G273" s="304" t="s">
        <v>6</v>
      </c>
      <c r="H273" s="308"/>
      <c r="I273" s="303" t="s">
        <v>115</v>
      </c>
    </row>
    <row r="274" spans="2:9" ht="30.75" thickBot="1">
      <c r="B274" s="298" t="s">
        <v>113</v>
      </c>
      <c r="C274" s="337" t="s">
        <v>311</v>
      </c>
      <c r="D274" s="299"/>
      <c r="E274" s="299"/>
      <c r="F274" s="323" t="s">
        <v>43</v>
      </c>
      <c r="G274" s="304" t="s">
        <v>299</v>
      </c>
      <c r="H274" s="308"/>
      <c r="I274" s="303" t="s">
        <v>115</v>
      </c>
    </row>
    <row r="276" spans="2:3" ht="21" customHeight="1">
      <c r="B276" t="s">
        <v>41</v>
      </c>
      <c r="C276" s="335" t="s">
        <v>177</v>
      </c>
    </row>
    <row r="277" spans="2:9" ht="21" customHeight="1" thickBot="1">
      <c r="B277" t="s">
        <v>9</v>
      </c>
      <c r="C277" s="193" t="s">
        <v>36</v>
      </c>
      <c r="D277" t="s">
        <v>356</v>
      </c>
      <c r="E277" t="s">
        <v>357</v>
      </c>
      <c r="F277" t="s">
        <v>39</v>
      </c>
      <c r="G277" t="s">
        <v>40</v>
      </c>
      <c r="H277" s="255" t="s">
        <v>114</v>
      </c>
      <c r="I277" s="255" t="s">
        <v>115</v>
      </c>
    </row>
    <row r="278" spans="2:9" ht="21" customHeight="1" thickBot="1">
      <c r="B278" s="296" t="s">
        <v>100</v>
      </c>
      <c r="C278" s="337" t="s">
        <v>77</v>
      </c>
      <c r="D278" s="299"/>
      <c r="E278" s="299"/>
      <c r="F278" s="302" t="s">
        <v>1</v>
      </c>
      <c r="G278" s="304" t="s">
        <v>6</v>
      </c>
      <c r="H278" s="308"/>
      <c r="I278" s="303" t="s">
        <v>115</v>
      </c>
    </row>
    <row r="279" spans="2:9" ht="21" customHeight="1" thickBot="1">
      <c r="B279" s="298" t="s">
        <v>102</v>
      </c>
      <c r="C279" s="337"/>
      <c r="D279" s="299"/>
      <c r="E279" s="299"/>
      <c r="F279" s="301"/>
      <c r="G279" s="304"/>
      <c r="H279" s="308"/>
      <c r="I279" s="303"/>
    </row>
    <row r="280" spans="2:9" ht="21" customHeight="1" hidden="1" thickBot="1">
      <c r="B280" s="298" t="s">
        <v>103</v>
      </c>
      <c r="C280" s="337"/>
      <c r="D280" s="299"/>
      <c r="E280" s="299"/>
      <c r="F280" s="301"/>
      <c r="G280" s="304"/>
      <c r="H280" s="308"/>
      <c r="I280" s="303"/>
    </row>
    <row r="281" spans="2:9" ht="21" customHeight="1" hidden="1" thickBot="1">
      <c r="B281" s="298" t="s">
        <v>104</v>
      </c>
      <c r="C281" s="337"/>
      <c r="D281" s="299"/>
      <c r="E281" s="299"/>
      <c r="F281" s="301"/>
      <c r="G281" s="304"/>
      <c r="H281" s="308"/>
      <c r="I281" s="303"/>
    </row>
    <row r="282" spans="2:9" ht="21" customHeight="1" hidden="1" thickBot="1">
      <c r="B282" s="298" t="s">
        <v>105</v>
      </c>
      <c r="C282" s="337"/>
      <c r="D282" s="299"/>
      <c r="E282" s="299"/>
      <c r="F282" s="301"/>
      <c r="G282" s="304"/>
      <c r="H282" s="308"/>
      <c r="I282" s="303"/>
    </row>
    <row r="283" spans="2:9" ht="21" customHeight="1" hidden="1" thickBot="1">
      <c r="B283" s="298" t="s">
        <v>106</v>
      </c>
      <c r="C283" s="337"/>
      <c r="D283" s="299"/>
      <c r="E283" s="299"/>
      <c r="F283" s="301"/>
      <c r="G283" s="304"/>
      <c r="H283" s="308"/>
      <c r="I283" s="303"/>
    </row>
    <row r="284" spans="2:9" ht="21" customHeight="1" hidden="1" thickBot="1">
      <c r="B284" s="298" t="s">
        <v>107</v>
      </c>
      <c r="C284" s="337"/>
      <c r="D284" s="299"/>
      <c r="E284" s="299"/>
      <c r="F284" s="301"/>
      <c r="G284" s="304"/>
      <c r="H284" s="308"/>
      <c r="I284" s="303"/>
    </row>
    <row r="285" spans="2:9" ht="21" customHeight="1" hidden="1" thickBot="1">
      <c r="B285" s="298" t="s">
        <v>108</v>
      </c>
      <c r="C285" s="337"/>
      <c r="D285" s="299"/>
      <c r="E285" s="299"/>
      <c r="F285" s="301"/>
      <c r="G285" s="304"/>
      <c r="H285" s="308"/>
      <c r="I285" s="303"/>
    </row>
    <row r="286" spans="2:9" ht="21" customHeight="1" hidden="1" thickBot="1">
      <c r="B286" s="298" t="s">
        <v>110</v>
      </c>
      <c r="C286" s="337"/>
      <c r="D286" s="299"/>
      <c r="E286" s="299"/>
      <c r="F286" s="301"/>
      <c r="G286" s="304"/>
      <c r="H286" s="308"/>
      <c r="I286" s="303"/>
    </row>
    <row r="287" spans="2:9" ht="21" customHeight="1" hidden="1" thickBot="1">
      <c r="B287" s="298" t="s">
        <v>111</v>
      </c>
      <c r="C287" s="337"/>
      <c r="D287" s="299"/>
      <c r="E287" s="299"/>
      <c r="F287" s="302"/>
      <c r="G287" s="305"/>
      <c r="H287" s="308"/>
      <c r="I287" s="303"/>
    </row>
    <row r="288" spans="2:9" ht="21" customHeight="1" hidden="1" thickBot="1">
      <c r="B288" s="298" t="s">
        <v>112</v>
      </c>
      <c r="C288" s="337"/>
      <c r="D288" s="299"/>
      <c r="E288" s="299"/>
      <c r="F288" s="302"/>
      <c r="G288" s="305"/>
      <c r="H288" s="308"/>
      <c r="I288" s="303"/>
    </row>
    <row r="289" spans="2:9" ht="21" customHeight="1" hidden="1" thickBot="1">
      <c r="B289" s="298" t="s">
        <v>113</v>
      </c>
      <c r="C289" s="337"/>
      <c r="D289" s="299"/>
      <c r="E289" s="299"/>
      <c r="F289" s="302"/>
      <c r="G289" s="306"/>
      <c r="H289" s="309"/>
      <c r="I289" s="303"/>
    </row>
    <row r="291" spans="2:3" ht="21" customHeight="1">
      <c r="B291" t="s">
        <v>41</v>
      </c>
      <c r="C291" s="335" t="s">
        <v>180</v>
      </c>
    </row>
    <row r="292" spans="2:9" ht="21" customHeight="1" thickBot="1">
      <c r="B292" t="s">
        <v>9</v>
      </c>
      <c r="C292" s="193" t="s">
        <v>36</v>
      </c>
      <c r="D292" t="s">
        <v>356</v>
      </c>
      <c r="E292" t="s">
        <v>357</v>
      </c>
      <c r="F292" t="s">
        <v>39</v>
      </c>
      <c r="G292" t="s">
        <v>40</v>
      </c>
      <c r="H292" s="255" t="s">
        <v>114</v>
      </c>
      <c r="I292" s="255" t="s">
        <v>115</v>
      </c>
    </row>
    <row r="293" spans="2:9" ht="21" customHeight="1" thickBot="1">
      <c r="B293" s="296" t="s">
        <v>100</v>
      </c>
      <c r="C293" s="337" t="s">
        <v>97</v>
      </c>
      <c r="D293" s="299"/>
      <c r="E293" s="299"/>
      <c r="F293" s="301" t="s">
        <v>1</v>
      </c>
      <c r="G293" s="304" t="s">
        <v>6</v>
      </c>
      <c r="H293" s="308"/>
      <c r="I293" s="303" t="s">
        <v>115</v>
      </c>
    </row>
    <row r="294" spans="2:9" ht="21" customHeight="1" thickBot="1">
      <c r="B294" s="298" t="s">
        <v>102</v>
      </c>
      <c r="C294" s="337" t="s">
        <v>58</v>
      </c>
      <c r="D294" s="299"/>
      <c r="E294" s="299"/>
      <c r="F294" s="323" t="s">
        <v>43</v>
      </c>
      <c r="G294" s="304" t="s">
        <v>299</v>
      </c>
      <c r="H294" s="308"/>
      <c r="I294" s="303" t="s">
        <v>115</v>
      </c>
    </row>
    <row r="295" spans="2:9" ht="21" customHeight="1" hidden="1" thickBot="1">
      <c r="B295" s="298" t="s">
        <v>103</v>
      </c>
      <c r="C295" s="337"/>
      <c r="D295" s="299"/>
      <c r="E295" s="299"/>
      <c r="F295" s="301"/>
      <c r="G295" s="304"/>
      <c r="H295" s="308"/>
      <c r="I295" s="303"/>
    </row>
    <row r="296" spans="2:9" ht="21" customHeight="1" hidden="1" thickBot="1">
      <c r="B296" s="298" t="s">
        <v>104</v>
      </c>
      <c r="C296" s="337"/>
      <c r="D296" s="299"/>
      <c r="E296" s="299"/>
      <c r="F296" s="301"/>
      <c r="G296" s="304"/>
      <c r="H296" s="308"/>
      <c r="I296" s="303"/>
    </row>
    <row r="297" spans="2:9" ht="21" customHeight="1" hidden="1" thickBot="1">
      <c r="B297" s="298" t="s">
        <v>105</v>
      </c>
      <c r="C297" s="337"/>
      <c r="D297" s="299"/>
      <c r="E297" s="299"/>
      <c r="F297" s="301"/>
      <c r="G297" s="304"/>
      <c r="H297" s="308"/>
      <c r="I297" s="303"/>
    </row>
    <row r="298" spans="2:9" ht="21" customHeight="1" hidden="1" thickBot="1">
      <c r="B298" s="298" t="s">
        <v>106</v>
      </c>
      <c r="C298" s="337"/>
      <c r="D298" s="299"/>
      <c r="E298" s="299"/>
      <c r="F298" s="301"/>
      <c r="G298" s="304"/>
      <c r="H298" s="308"/>
      <c r="I298" s="303"/>
    </row>
    <row r="299" spans="2:9" ht="21" customHeight="1" hidden="1" thickBot="1">
      <c r="B299" s="298" t="s">
        <v>107</v>
      </c>
      <c r="C299" s="337"/>
      <c r="D299" s="299"/>
      <c r="E299" s="299"/>
      <c r="F299" s="301"/>
      <c r="G299" s="304"/>
      <c r="H299" s="308"/>
      <c r="I299" s="303"/>
    </row>
    <row r="300" spans="2:9" ht="21" customHeight="1" hidden="1" thickBot="1">
      <c r="B300" s="298" t="s">
        <v>108</v>
      </c>
      <c r="C300" s="337"/>
      <c r="D300" s="299"/>
      <c r="E300" s="299"/>
      <c r="F300" s="301"/>
      <c r="G300" s="304"/>
      <c r="H300" s="308"/>
      <c r="I300" s="303"/>
    </row>
    <row r="301" spans="2:9" ht="21" customHeight="1" hidden="1" thickBot="1">
      <c r="B301" s="298" t="s">
        <v>110</v>
      </c>
      <c r="C301" s="337"/>
      <c r="D301" s="299"/>
      <c r="E301" s="299"/>
      <c r="F301" s="301"/>
      <c r="G301" s="304"/>
      <c r="H301" s="308"/>
      <c r="I301" s="303"/>
    </row>
    <row r="302" spans="2:9" ht="21" customHeight="1" hidden="1" thickBot="1">
      <c r="B302" s="298" t="s">
        <v>111</v>
      </c>
      <c r="C302" s="337"/>
      <c r="D302" s="299"/>
      <c r="E302" s="299"/>
      <c r="F302" s="302"/>
      <c r="G302" s="305"/>
      <c r="H302" s="308"/>
      <c r="I302" s="303"/>
    </row>
    <row r="303" spans="2:9" ht="21" customHeight="1" hidden="1" thickBot="1">
      <c r="B303" s="298" t="s">
        <v>112</v>
      </c>
      <c r="C303" s="337"/>
      <c r="D303" s="299"/>
      <c r="E303" s="299"/>
      <c r="F303" s="302"/>
      <c r="G303" s="305"/>
      <c r="H303" s="308"/>
      <c r="I303" s="303"/>
    </row>
    <row r="304" spans="2:9" ht="30.75" thickBot="1">
      <c r="B304" s="298" t="s">
        <v>113</v>
      </c>
      <c r="C304" s="337" t="s">
        <v>200</v>
      </c>
      <c r="D304" s="299"/>
      <c r="E304" s="299"/>
      <c r="F304" s="302" t="s">
        <v>1</v>
      </c>
      <c r="G304" s="304"/>
      <c r="H304" s="308"/>
      <c r="I304" s="303" t="s">
        <v>116</v>
      </c>
    </row>
    <row r="306" spans="2:3" ht="21" customHeight="1">
      <c r="B306" t="s">
        <v>41</v>
      </c>
      <c r="C306" s="335" t="s">
        <v>246</v>
      </c>
    </row>
    <row r="307" spans="2:9" ht="21" customHeight="1" thickBot="1">
      <c r="B307" t="s">
        <v>9</v>
      </c>
      <c r="C307" s="193" t="s">
        <v>36</v>
      </c>
      <c r="D307" t="s">
        <v>356</v>
      </c>
      <c r="E307" t="s">
        <v>357</v>
      </c>
      <c r="F307" t="s">
        <v>39</v>
      </c>
      <c r="G307" t="s">
        <v>40</v>
      </c>
      <c r="H307" s="255" t="s">
        <v>114</v>
      </c>
      <c r="I307" s="255" t="s">
        <v>115</v>
      </c>
    </row>
    <row r="308" spans="2:9" ht="39.75" customHeight="1" thickBot="1">
      <c r="B308" s="296" t="s">
        <v>100</v>
      </c>
      <c r="C308" s="337" t="s">
        <v>247</v>
      </c>
      <c r="D308" s="299"/>
      <c r="E308" s="299"/>
      <c r="F308" s="301" t="s">
        <v>240</v>
      </c>
      <c r="G308" s="304" t="s">
        <v>249</v>
      </c>
      <c r="H308" s="308"/>
      <c r="I308" s="303" t="s">
        <v>170</v>
      </c>
    </row>
    <row r="309" spans="2:9" ht="21" customHeight="1" thickBot="1">
      <c r="B309" s="298" t="s">
        <v>102</v>
      </c>
      <c r="C309" s="337" t="s">
        <v>248</v>
      </c>
      <c r="D309" s="299"/>
      <c r="E309" s="299"/>
      <c r="F309" s="301" t="s">
        <v>240</v>
      </c>
      <c r="G309" s="304" t="s">
        <v>249</v>
      </c>
      <c r="H309" s="308"/>
      <c r="I309" s="303" t="s">
        <v>170</v>
      </c>
    </row>
    <row r="310" spans="2:9" ht="33.75" thickBot="1">
      <c r="B310" s="321" t="s">
        <v>103</v>
      </c>
      <c r="C310" s="337" t="s">
        <v>250</v>
      </c>
      <c r="D310" s="299"/>
      <c r="E310" s="299"/>
      <c r="F310" s="301" t="s">
        <v>240</v>
      </c>
      <c r="G310" s="304" t="s">
        <v>249</v>
      </c>
      <c r="H310" s="308"/>
      <c r="I310" s="303" t="s">
        <v>170</v>
      </c>
    </row>
    <row r="311" spans="2:9" ht="33.75" thickBot="1">
      <c r="B311" s="321" t="s">
        <v>104</v>
      </c>
      <c r="C311" s="337" t="s">
        <v>251</v>
      </c>
      <c r="D311" s="299"/>
      <c r="E311" s="299"/>
      <c r="F311" s="301" t="s">
        <v>240</v>
      </c>
      <c r="G311" s="304" t="s">
        <v>249</v>
      </c>
      <c r="H311" s="308"/>
      <c r="I311" s="303" t="s">
        <v>170</v>
      </c>
    </row>
    <row r="312" spans="2:9" ht="33.75" thickBot="1">
      <c r="B312" s="321" t="s">
        <v>105</v>
      </c>
      <c r="C312" s="337" t="s">
        <v>252</v>
      </c>
      <c r="D312" s="299"/>
      <c r="E312" s="299"/>
      <c r="F312" s="301" t="s">
        <v>240</v>
      </c>
      <c r="G312" s="304" t="s">
        <v>249</v>
      </c>
      <c r="H312" s="308"/>
      <c r="I312" s="303" t="s">
        <v>170</v>
      </c>
    </row>
    <row r="313" spans="2:9" ht="17.25" thickBot="1">
      <c r="B313" s="321" t="s">
        <v>106</v>
      </c>
      <c r="C313" s="337" t="s">
        <v>272</v>
      </c>
      <c r="D313" s="299"/>
      <c r="E313" s="299"/>
      <c r="F313" s="301" t="s">
        <v>43</v>
      </c>
      <c r="G313" s="304" t="s">
        <v>273</v>
      </c>
      <c r="H313" s="308"/>
      <c r="I313" s="303" t="s">
        <v>170</v>
      </c>
    </row>
    <row r="314" spans="2:9" ht="17.25" thickBot="1">
      <c r="B314" s="321" t="s">
        <v>107</v>
      </c>
      <c r="C314" s="337" t="s">
        <v>274</v>
      </c>
      <c r="D314" s="299"/>
      <c r="E314" s="299"/>
      <c r="F314" s="301" t="s">
        <v>43</v>
      </c>
      <c r="G314" s="304" t="s">
        <v>273</v>
      </c>
      <c r="H314" s="308"/>
      <c r="I314" s="303" t="s">
        <v>170</v>
      </c>
    </row>
    <row r="315" spans="2:9" ht="17.25" thickBot="1">
      <c r="B315" s="321" t="s">
        <v>108</v>
      </c>
      <c r="C315" s="337" t="s">
        <v>275</v>
      </c>
      <c r="D315" s="299"/>
      <c r="E315" s="299"/>
      <c r="F315" s="301" t="s">
        <v>43</v>
      </c>
      <c r="G315" s="304" t="s">
        <v>273</v>
      </c>
      <c r="H315" s="308"/>
      <c r="I315" s="303" t="s">
        <v>170</v>
      </c>
    </row>
    <row r="316" spans="2:9" ht="17.25" thickBot="1">
      <c r="B316" s="321" t="s">
        <v>110</v>
      </c>
      <c r="C316" s="337" t="s">
        <v>276</v>
      </c>
      <c r="D316" s="299"/>
      <c r="E316" s="299"/>
      <c r="F316" s="301" t="s">
        <v>43</v>
      </c>
      <c r="G316" s="304" t="s">
        <v>273</v>
      </c>
      <c r="H316" s="308"/>
      <c r="I316" s="303" t="s">
        <v>170</v>
      </c>
    </row>
    <row r="317" spans="2:9" ht="33.75" thickBot="1">
      <c r="B317" s="321" t="s">
        <v>111</v>
      </c>
      <c r="C317" s="337" t="s">
        <v>277</v>
      </c>
      <c r="D317" s="299"/>
      <c r="E317" s="299"/>
      <c r="F317" s="301" t="s">
        <v>43</v>
      </c>
      <c r="G317" s="304" t="s">
        <v>273</v>
      </c>
      <c r="H317" s="308"/>
      <c r="I317" s="303" t="s">
        <v>170</v>
      </c>
    </row>
    <row r="318" spans="2:9" ht="17.25" thickBot="1">
      <c r="B318" s="321" t="s">
        <v>112</v>
      </c>
      <c r="C318" s="337" t="s">
        <v>279</v>
      </c>
      <c r="D318" s="299"/>
      <c r="E318" s="299"/>
      <c r="F318" s="302" t="s">
        <v>1</v>
      </c>
      <c r="G318" s="305"/>
      <c r="H318" s="308"/>
      <c r="I318" s="303" t="s">
        <v>170</v>
      </c>
    </row>
    <row r="319" spans="2:9" ht="17.25" thickBot="1">
      <c r="B319" s="321" t="s">
        <v>113</v>
      </c>
      <c r="C319" s="337" t="s">
        <v>329</v>
      </c>
      <c r="D319" s="299"/>
      <c r="E319" s="299"/>
      <c r="F319" s="302" t="s">
        <v>1</v>
      </c>
      <c r="G319" s="306"/>
      <c r="H319" s="309"/>
      <c r="I319" s="303" t="s">
        <v>170</v>
      </c>
    </row>
    <row r="321" spans="2:3" ht="21" customHeight="1">
      <c r="B321" t="s">
        <v>41</v>
      </c>
      <c r="C321" s="335" t="s">
        <v>347</v>
      </c>
    </row>
    <row r="322" spans="2:9" ht="21" customHeight="1" thickBot="1">
      <c r="B322" t="s">
        <v>9</v>
      </c>
      <c r="C322" s="193" t="s">
        <v>36</v>
      </c>
      <c r="D322" t="s">
        <v>356</v>
      </c>
      <c r="E322" t="s">
        <v>357</v>
      </c>
      <c r="F322" t="s">
        <v>39</v>
      </c>
      <c r="G322" t="s">
        <v>40</v>
      </c>
      <c r="H322" s="255" t="s">
        <v>114</v>
      </c>
      <c r="I322" s="255" t="s">
        <v>115</v>
      </c>
    </row>
    <row r="323" spans="2:9" ht="21" customHeight="1" thickBot="1">
      <c r="B323" s="296" t="s">
        <v>100</v>
      </c>
      <c r="C323" s="337" t="s">
        <v>88</v>
      </c>
      <c r="D323" s="299"/>
      <c r="E323" s="299"/>
      <c r="F323" s="301" t="s">
        <v>42</v>
      </c>
      <c r="G323" s="304" t="s">
        <v>155</v>
      </c>
      <c r="H323" s="308"/>
      <c r="I323" s="303" t="s">
        <v>115</v>
      </c>
    </row>
    <row r="324" spans="2:9" ht="35.25" customHeight="1" thickBot="1">
      <c r="B324" s="298" t="s">
        <v>102</v>
      </c>
      <c r="C324" s="337"/>
      <c r="D324" s="299"/>
      <c r="E324" s="299"/>
      <c r="F324" s="301"/>
      <c r="G324" s="304"/>
      <c r="H324" s="308"/>
      <c r="I324" s="303"/>
    </row>
    <row r="325" spans="2:9" ht="21" customHeight="1" hidden="1" thickBot="1">
      <c r="B325" s="298" t="s">
        <v>103</v>
      </c>
      <c r="C325" s="337"/>
      <c r="D325" s="299"/>
      <c r="E325" s="299"/>
      <c r="F325" s="301"/>
      <c r="G325" s="304"/>
      <c r="H325" s="308"/>
      <c r="I325" s="303"/>
    </row>
    <row r="326" spans="2:9" ht="21" customHeight="1" hidden="1" thickBot="1">
      <c r="B326" s="298" t="s">
        <v>104</v>
      </c>
      <c r="C326" s="337"/>
      <c r="D326" s="299"/>
      <c r="E326" s="299"/>
      <c r="F326" s="301"/>
      <c r="G326" s="304"/>
      <c r="H326" s="308"/>
      <c r="I326" s="303"/>
    </row>
    <row r="327" spans="2:9" ht="21" customHeight="1" hidden="1" thickBot="1">
      <c r="B327" s="298" t="s">
        <v>105</v>
      </c>
      <c r="C327" s="337"/>
      <c r="D327" s="299"/>
      <c r="E327" s="299"/>
      <c r="F327" s="301"/>
      <c r="G327" s="304"/>
      <c r="H327" s="308"/>
      <c r="I327" s="303"/>
    </row>
    <row r="328" spans="2:9" ht="21" customHeight="1" hidden="1" thickBot="1">
      <c r="B328" s="298" t="s">
        <v>106</v>
      </c>
      <c r="C328" s="337"/>
      <c r="D328" s="299"/>
      <c r="E328" s="299"/>
      <c r="F328" s="301"/>
      <c r="G328" s="304"/>
      <c r="H328" s="308"/>
      <c r="I328" s="303"/>
    </row>
    <row r="329" spans="2:9" ht="21" customHeight="1" hidden="1" thickBot="1">
      <c r="B329" s="298" t="s">
        <v>107</v>
      </c>
      <c r="C329" s="337"/>
      <c r="D329" s="299"/>
      <c r="E329" s="299"/>
      <c r="F329" s="301"/>
      <c r="G329" s="304"/>
      <c r="H329" s="308"/>
      <c r="I329" s="303"/>
    </row>
    <row r="330" spans="2:9" ht="41.25" thickBot="1">
      <c r="B330" s="298" t="s">
        <v>108</v>
      </c>
      <c r="C330" s="337" t="s">
        <v>320</v>
      </c>
      <c r="D330" s="299"/>
      <c r="E330" s="299"/>
      <c r="F330" s="301" t="s">
        <v>43</v>
      </c>
      <c r="G330" s="304" t="s">
        <v>299</v>
      </c>
      <c r="H330" s="308"/>
      <c r="I330" s="303" t="s">
        <v>115</v>
      </c>
    </row>
    <row r="331" spans="2:9" ht="41.25" thickBot="1">
      <c r="B331" s="298" t="s">
        <v>110</v>
      </c>
      <c r="C331" s="337" t="s">
        <v>87</v>
      </c>
      <c r="D331" s="299"/>
      <c r="E331" s="299"/>
      <c r="F331" s="301" t="s">
        <v>43</v>
      </c>
      <c r="G331" s="304" t="s">
        <v>299</v>
      </c>
      <c r="H331" s="308"/>
      <c r="I331" s="303" t="s">
        <v>115</v>
      </c>
    </row>
    <row r="332" spans="2:9" ht="17.25" thickBot="1">
      <c r="B332" s="321"/>
      <c r="C332" s="337"/>
      <c r="D332" s="299"/>
      <c r="E332" s="299"/>
      <c r="F332" s="301"/>
      <c r="G332" s="304"/>
      <c r="H332" s="308"/>
      <c r="I332" s="303"/>
    </row>
    <row r="333" spans="2:9" ht="33.75" customHeight="1" thickBot="1">
      <c r="B333" s="321"/>
      <c r="C333" s="337"/>
      <c r="D333" s="299"/>
      <c r="E333" s="299"/>
      <c r="F333" s="301"/>
      <c r="G333" s="304"/>
      <c r="H333" s="308"/>
      <c r="I333" s="303"/>
    </row>
    <row r="334" spans="2:9" ht="17.25" thickBot="1">
      <c r="B334" s="321"/>
      <c r="C334" s="337"/>
      <c r="D334" s="299"/>
      <c r="E334" s="299"/>
      <c r="F334" s="301"/>
      <c r="G334" s="304"/>
      <c r="H334" s="309"/>
      <c r="I334" s="303"/>
    </row>
    <row r="335" spans="2:9" ht="21" customHeight="1">
      <c r="B335" s="311"/>
      <c r="C335" s="339"/>
      <c r="D335" s="183"/>
      <c r="E335" s="183"/>
      <c r="F335" s="183"/>
      <c r="G335" s="183"/>
      <c r="H335" s="17"/>
      <c r="I335" s="17"/>
    </row>
    <row r="336" spans="2:3" ht="21" customHeight="1">
      <c r="B336" t="s">
        <v>41</v>
      </c>
      <c r="C336" s="335" t="s">
        <v>346</v>
      </c>
    </row>
    <row r="337" spans="2:9" ht="21" customHeight="1" thickBot="1">
      <c r="B337" t="s">
        <v>9</v>
      </c>
      <c r="C337" s="193" t="s">
        <v>36</v>
      </c>
      <c r="D337" t="s">
        <v>356</v>
      </c>
      <c r="E337" t="s">
        <v>357</v>
      </c>
      <c r="F337" t="s">
        <v>39</v>
      </c>
      <c r="G337" t="s">
        <v>40</v>
      </c>
      <c r="H337" s="255" t="s">
        <v>114</v>
      </c>
      <c r="I337" s="255" t="s">
        <v>115</v>
      </c>
    </row>
    <row r="338" spans="2:9" ht="37.5" customHeight="1" thickBot="1">
      <c r="B338" s="296" t="s">
        <v>100</v>
      </c>
      <c r="C338" s="337" t="s">
        <v>93</v>
      </c>
      <c r="D338" s="299"/>
      <c r="E338" s="299"/>
      <c r="F338" s="301" t="s">
        <v>43</v>
      </c>
      <c r="G338" s="304" t="s">
        <v>299</v>
      </c>
      <c r="H338" s="308"/>
      <c r="I338" s="303" t="s">
        <v>115</v>
      </c>
    </row>
    <row r="339" spans="2:9" ht="21" customHeight="1" thickBot="1">
      <c r="B339" s="298" t="s">
        <v>102</v>
      </c>
      <c r="C339" s="337" t="s">
        <v>317</v>
      </c>
      <c r="D339" s="299"/>
      <c r="E339" s="299"/>
      <c r="F339" s="301" t="s">
        <v>43</v>
      </c>
      <c r="G339" s="304" t="s">
        <v>299</v>
      </c>
      <c r="H339" s="308"/>
      <c r="I339" s="303" t="s">
        <v>115</v>
      </c>
    </row>
    <row r="340" spans="2:9" ht="21" customHeight="1" hidden="1" thickBot="1">
      <c r="B340" s="298" t="s">
        <v>103</v>
      </c>
      <c r="C340" s="337" t="s">
        <v>67</v>
      </c>
      <c r="D340" s="299"/>
      <c r="E340" s="299"/>
      <c r="F340" s="301" t="s">
        <v>43</v>
      </c>
      <c r="G340" s="304" t="s">
        <v>299</v>
      </c>
      <c r="H340" s="309"/>
      <c r="I340" s="303" t="s">
        <v>115</v>
      </c>
    </row>
    <row r="341" spans="2:9" ht="21" customHeight="1" hidden="1" thickBot="1">
      <c r="B341" s="298" t="s">
        <v>104</v>
      </c>
      <c r="C341" s="337"/>
      <c r="D341" s="299"/>
      <c r="E341" s="299"/>
      <c r="F341" s="301"/>
      <c r="G341" s="304"/>
      <c r="H341" s="308"/>
      <c r="I341" s="303"/>
    </row>
    <row r="342" spans="2:9" ht="21" customHeight="1" hidden="1" thickBot="1">
      <c r="B342" s="298" t="s">
        <v>105</v>
      </c>
      <c r="C342" s="337"/>
      <c r="D342" s="299"/>
      <c r="E342" s="299"/>
      <c r="F342" s="301"/>
      <c r="G342" s="304"/>
      <c r="H342" s="308"/>
      <c r="I342" s="303"/>
    </row>
    <row r="343" spans="2:9" ht="21" customHeight="1" hidden="1" thickBot="1">
      <c r="B343" s="298" t="s">
        <v>106</v>
      </c>
      <c r="C343" s="337"/>
      <c r="D343" s="299"/>
      <c r="E343" s="299"/>
      <c r="F343" s="301"/>
      <c r="G343" s="304"/>
      <c r="H343" s="308"/>
      <c r="I343" s="303"/>
    </row>
    <row r="344" spans="2:9" ht="21" customHeight="1" hidden="1" thickBot="1">
      <c r="B344" s="298" t="s">
        <v>107</v>
      </c>
      <c r="C344" s="337"/>
      <c r="D344" s="299"/>
      <c r="E344" s="299"/>
      <c r="F344" s="301"/>
      <c r="G344" s="304"/>
      <c r="H344" s="308"/>
      <c r="I344" s="303"/>
    </row>
    <row r="345" spans="2:9" ht="21" customHeight="1" hidden="1" thickBot="1">
      <c r="B345" s="298" t="s">
        <v>108</v>
      </c>
      <c r="C345" s="337"/>
      <c r="D345" s="299"/>
      <c r="E345" s="299"/>
      <c r="F345" s="301"/>
      <c r="G345" s="304"/>
      <c r="H345" s="308"/>
      <c r="I345" s="303"/>
    </row>
    <row r="346" spans="2:9" ht="21" customHeight="1" hidden="1" thickBot="1">
      <c r="B346" s="298" t="s">
        <v>110</v>
      </c>
      <c r="C346" s="337"/>
      <c r="D346" s="299"/>
      <c r="E346" s="299"/>
      <c r="F346" s="301"/>
      <c r="G346" s="304"/>
      <c r="H346" s="308"/>
      <c r="I346" s="303"/>
    </row>
    <row r="347" spans="2:9" ht="21" customHeight="1" hidden="1" thickBot="1">
      <c r="B347" s="298" t="s">
        <v>111</v>
      </c>
      <c r="C347" s="337"/>
      <c r="D347" s="299"/>
      <c r="E347" s="299"/>
      <c r="F347" s="302"/>
      <c r="G347" s="305"/>
      <c r="H347" s="308"/>
      <c r="I347" s="303"/>
    </row>
    <row r="348" spans="2:9" ht="33.75" thickBot="1">
      <c r="B348" s="298" t="s">
        <v>112</v>
      </c>
      <c r="C348" s="337" t="s">
        <v>181</v>
      </c>
      <c r="D348" s="299"/>
      <c r="E348" s="299"/>
      <c r="F348" s="301" t="s">
        <v>1</v>
      </c>
      <c r="G348" s="304" t="s">
        <v>6</v>
      </c>
      <c r="H348" s="308"/>
      <c r="I348" s="303" t="s">
        <v>116</v>
      </c>
    </row>
    <row r="349" spans="2:9" ht="30.75" thickBot="1">
      <c r="B349" s="298" t="s">
        <v>113</v>
      </c>
      <c r="C349" s="337" t="s">
        <v>67</v>
      </c>
      <c r="D349" s="299"/>
      <c r="E349" s="299"/>
      <c r="F349" s="301" t="s">
        <v>43</v>
      </c>
      <c r="G349" s="304" t="s">
        <v>299</v>
      </c>
      <c r="H349" s="309"/>
      <c r="I349" s="303" t="s">
        <v>115</v>
      </c>
    </row>
    <row r="351" spans="2:3" ht="21" customHeight="1">
      <c r="B351" t="s">
        <v>41</v>
      </c>
      <c r="C351" s="335" t="s">
        <v>182</v>
      </c>
    </row>
    <row r="352" spans="2:9" ht="21" customHeight="1" thickBot="1">
      <c r="B352" t="s">
        <v>9</v>
      </c>
      <c r="C352" s="193" t="s">
        <v>36</v>
      </c>
      <c r="D352" t="s">
        <v>356</v>
      </c>
      <c r="E352" t="s">
        <v>357</v>
      </c>
      <c r="F352" t="s">
        <v>39</v>
      </c>
      <c r="G352" t="s">
        <v>40</v>
      </c>
      <c r="H352" s="255" t="s">
        <v>114</v>
      </c>
      <c r="I352" s="255" t="s">
        <v>115</v>
      </c>
    </row>
    <row r="353" spans="2:9" ht="21" customHeight="1" thickBot="1">
      <c r="B353" s="296" t="s">
        <v>100</v>
      </c>
      <c r="C353" s="337" t="s">
        <v>46</v>
      </c>
      <c r="D353" s="299"/>
      <c r="E353" s="299"/>
      <c r="F353" s="301" t="s">
        <v>42</v>
      </c>
      <c r="G353" s="304" t="s">
        <v>155</v>
      </c>
      <c r="H353" s="308"/>
      <c r="I353" s="303" t="s">
        <v>115</v>
      </c>
    </row>
    <row r="354" spans="2:9" ht="21" customHeight="1" thickBot="1">
      <c r="B354" s="298" t="s">
        <v>102</v>
      </c>
      <c r="C354" s="337"/>
      <c r="D354" s="299"/>
      <c r="E354" s="299"/>
      <c r="F354" s="301"/>
      <c r="G354" s="304"/>
      <c r="H354" s="308"/>
      <c r="I354" s="303"/>
    </row>
    <row r="355" spans="2:9" ht="33" customHeight="1" thickBot="1">
      <c r="B355" s="298" t="s">
        <v>103</v>
      </c>
      <c r="C355" s="337" t="s">
        <v>51</v>
      </c>
      <c r="D355" s="299"/>
      <c r="E355" s="299"/>
      <c r="F355" s="301" t="s">
        <v>42</v>
      </c>
      <c r="G355" s="304" t="s">
        <v>155</v>
      </c>
      <c r="H355" s="308"/>
      <c r="I355" s="303" t="s">
        <v>115</v>
      </c>
    </row>
    <row r="356" spans="2:9" ht="21" customHeight="1" thickBot="1">
      <c r="B356" s="298" t="s">
        <v>104</v>
      </c>
      <c r="C356" s="337" t="s">
        <v>188</v>
      </c>
      <c r="D356" s="299"/>
      <c r="E356" s="299"/>
      <c r="F356" s="301" t="s">
        <v>2</v>
      </c>
      <c r="G356" s="304" t="s">
        <v>101</v>
      </c>
      <c r="H356" s="308"/>
      <c r="I356" s="303" t="s">
        <v>115</v>
      </c>
    </row>
    <row r="357" spans="2:9" ht="21" customHeight="1" thickBot="1">
      <c r="B357" s="298" t="s">
        <v>105</v>
      </c>
      <c r="C357" s="337" t="s">
        <v>321</v>
      </c>
      <c r="D357" s="299"/>
      <c r="E357" s="299"/>
      <c r="F357" s="301" t="s">
        <v>43</v>
      </c>
      <c r="G357" s="304" t="s">
        <v>299</v>
      </c>
      <c r="H357" s="309"/>
      <c r="I357" s="303" t="s">
        <v>115</v>
      </c>
    </row>
    <row r="358" spans="2:9" ht="21" customHeight="1" hidden="1" thickBot="1">
      <c r="B358" s="298" t="s">
        <v>106</v>
      </c>
      <c r="C358" s="337"/>
      <c r="D358" s="299"/>
      <c r="E358" s="299"/>
      <c r="F358" s="301"/>
      <c r="G358" s="304"/>
      <c r="H358" s="308"/>
      <c r="I358" s="303"/>
    </row>
    <row r="359" spans="2:9" ht="21" customHeight="1" hidden="1" thickBot="1">
      <c r="B359" s="298" t="s">
        <v>107</v>
      </c>
      <c r="C359" s="337"/>
      <c r="D359" s="299"/>
      <c r="E359" s="299"/>
      <c r="F359" s="301"/>
      <c r="G359" s="304"/>
      <c r="H359" s="308"/>
      <c r="I359" s="303"/>
    </row>
    <row r="360" spans="2:9" ht="21" customHeight="1" hidden="1" thickBot="1">
      <c r="B360" s="298" t="s">
        <v>108</v>
      </c>
      <c r="C360" s="337"/>
      <c r="D360" s="299"/>
      <c r="E360" s="299"/>
      <c r="F360" s="301"/>
      <c r="G360" s="304"/>
      <c r="H360" s="308"/>
      <c r="I360" s="303"/>
    </row>
    <row r="361" spans="2:9" ht="21" customHeight="1" hidden="1" thickBot="1">
      <c r="B361" s="298" t="s">
        <v>110</v>
      </c>
      <c r="C361" s="337"/>
      <c r="D361" s="299"/>
      <c r="E361" s="299"/>
      <c r="F361" s="301"/>
      <c r="G361" s="304"/>
      <c r="H361" s="308"/>
      <c r="I361" s="303"/>
    </row>
    <row r="362" spans="2:9" ht="21" customHeight="1" hidden="1" thickBot="1">
      <c r="B362" s="298" t="s">
        <v>111</v>
      </c>
      <c r="C362" s="337"/>
      <c r="D362" s="299"/>
      <c r="E362" s="299"/>
      <c r="F362" s="302"/>
      <c r="G362" s="305"/>
      <c r="H362" s="308"/>
      <c r="I362" s="303"/>
    </row>
    <row r="363" spans="2:9" ht="21" customHeight="1" hidden="1" thickBot="1">
      <c r="B363" s="298" t="s">
        <v>112</v>
      </c>
      <c r="C363" s="337"/>
      <c r="D363" s="299"/>
      <c r="E363" s="299"/>
      <c r="F363" s="302"/>
      <c r="G363" s="305"/>
      <c r="H363" s="308"/>
      <c r="I363" s="303"/>
    </row>
    <row r="364" spans="2:9" ht="21" customHeight="1" hidden="1" thickBot="1">
      <c r="B364" s="298" t="s">
        <v>113</v>
      </c>
      <c r="C364" s="337"/>
      <c r="D364" s="299"/>
      <c r="E364" s="299"/>
      <c r="F364" s="302"/>
      <c r="G364" s="306"/>
      <c r="H364" s="309"/>
      <c r="I364" s="303"/>
    </row>
    <row r="366" spans="2:3" ht="21" customHeight="1">
      <c r="B366" t="s">
        <v>41</v>
      </c>
      <c r="C366" s="335" t="s">
        <v>183</v>
      </c>
    </row>
    <row r="367" spans="2:9" ht="21" customHeight="1" thickBot="1">
      <c r="B367" t="s">
        <v>9</v>
      </c>
      <c r="C367" s="193" t="s">
        <v>36</v>
      </c>
      <c r="D367" t="s">
        <v>356</v>
      </c>
      <c r="E367" t="s">
        <v>357</v>
      </c>
      <c r="F367" t="s">
        <v>39</v>
      </c>
      <c r="G367" t="s">
        <v>40</v>
      </c>
      <c r="H367" s="255" t="s">
        <v>114</v>
      </c>
      <c r="I367" s="255" t="s">
        <v>115</v>
      </c>
    </row>
    <row r="368" spans="2:9" ht="37.5" customHeight="1" thickBot="1">
      <c r="B368" s="296" t="s">
        <v>100</v>
      </c>
      <c r="C368" s="337" t="s">
        <v>202</v>
      </c>
      <c r="D368" s="299"/>
      <c r="E368" s="299"/>
      <c r="F368" s="301" t="s">
        <v>203</v>
      </c>
      <c r="G368" s="304"/>
      <c r="H368" s="308"/>
      <c r="I368" s="303" t="s">
        <v>115</v>
      </c>
    </row>
    <row r="369" spans="2:9" ht="21" customHeight="1" thickBot="1">
      <c r="B369" s="298" t="s">
        <v>102</v>
      </c>
      <c r="C369" s="337" t="s">
        <v>254</v>
      </c>
      <c r="D369" s="299"/>
      <c r="E369" s="299"/>
      <c r="F369" s="301" t="s">
        <v>42</v>
      </c>
      <c r="G369" s="304" t="s">
        <v>155</v>
      </c>
      <c r="H369" s="308"/>
      <c r="I369" s="303" t="s">
        <v>115</v>
      </c>
    </row>
    <row r="370" spans="2:9" ht="41.25" thickBot="1">
      <c r="B370" s="298" t="s">
        <v>103</v>
      </c>
      <c r="C370" s="337"/>
      <c r="D370" s="299"/>
      <c r="E370" s="299"/>
      <c r="F370" s="301"/>
      <c r="G370" s="304"/>
      <c r="H370" s="308"/>
      <c r="I370" s="303"/>
    </row>
    <row r="371" spans="2:9" ht="21" customHeight="1" hidden="1" thickBot="1">
      <c r="B371" s="298" t="s">
        <v>104</v>
      </c>
      <c r="C371" s="337"/>
      <c r="D371" s="299"/>
      <c r="E371" s="299"/>
      <c r="F371" s="301"/>
      <c r="G371" s="304"/>
      <c r="H371" s="308"/>
      <c r="I371" s="303" t="s">
        <v>115</v>
      </c>
    </row>
    <row r="372" spans="2:9" ht="21" customHeight="1" hidden="1" thickBot="1">
      <c r="B372" s="298" t="s">
        <v>105</v>
      </c>
      <c r="C372" s="337"/>
      <c r="D372" s="299"/>
      <c r="E372" s="299"/>
      <c r="F372" s="301"/>
      <c r="G372" s="304"/>
      <c r="H372" s="308"/>
      <c r="I372" s="303" t="s">
        <v>115</v>
      </c>
    </row>
    <row r="373" spans="2:9" ht="21" customHeight="1" hidden="1" thickBot="1">
      <c r="B373" s="298" t="s">
        <v>106</v>
      </c>
      <c r="C373" s="337"/>
      <c r="D373" s="299"/>
      <c r="E373" s="299"/>
      <c r="F373" s="301"/>
      <c r="G373" s="304"/>
      <c r="H373" s="308"/>
      <c r="I373" s="303" t="s">
        <v>115</v>
      </c>
    </row>
    <row r="374" spans="2:9" ht="21" customHeight="1" hidden="1" thickBot="1">
      <c r="B374" s="298" t="s">
        <v>107</v>
      </c>
      <c r="C374" s="337"/>
      <c r="D374" s="299"/>
      <c r="E374" s="299"/>
      <c r="F374" s="301"/>
      <c r="G374" s="304"/>
      <c r="H374" s="308"/>
      <c r="I374" s="303" t="s">
        <v>115</v>
      </c>
    </row>
    <row r="375" spans="2:9" ht="21" customHeight="1" hidden="1" thickBot="1">
      <c r="B375" s="298" t="s">
        <v>108</v>
      </c>
      <c r="C375" s="337"/>
      <c r="D375" s="299"/>
      <c r="E375" s="299"/>
      <c r="F375" s="301"/>
      <c r="G375" s="304"/>
      <c r="H375" s="308"/>
      <c r="I375" s="303" t="s">
        <v>115</v>
      </c>
    </row>
    <row r="376" spans="2:9" ht="21" customHeight="1" hidden="1" thickBot="1">
      <c r="B376" s="298" t="s">
        <v>110</v>
      </c>
      <c r="C376" s="337"/>
      <c r="D376" s="299"/>
      <c r="E376" s="299"/>
      <c r="F376" s="301"/>
      <c r="G376" s="304"/>
      <c r="H376" s="308"/>
      <c r="I376" s="303" t="s">
        <v>115</v>
      </c>
    </row>
    <row r="377" spans="2:9" ht="21" customHeight="1" hidden="1" thickBot="1">
      <c r="B377" s="298" t="s">
        <v>111</v>
      </c>
      <c r="C377" s="337"/>
      <c r="D377" s="299"/>
      <c r="E377" s="299"/>
      <c r="F377" s="302"/>
      <c r="G377" s="305"/>
      <c r="H377" s="308"/>
      <c r="I377" s="303" t="s">
        <v>115</v>
      </c>
    </row>
    <row r="378" spans="2:9" ht="21" customHeight="1" hidden="1" thickBot="1">
      <c r="B378" s="298" t="s">
        <v>112</v>
      </c>
      <c r="C378" s="337"/>
      <c r="D378" s="299"/>
      <c r="E378" s="299"/>
      <c r="F378" s="302"/>
      <c r="G378" s="305"/>
      <c r="H378" s="308"/>
      <c r="I378" s="303" t="s">
        <v>115</v>
      </c>
    </row>
    <row r="379" spans="2:9" ht="30.75" thickBot="1">
      <c r="B379" s="298" t="s">
        <v>113</v>
      </c>
      <c r="C379" s="337" t="s">
        <v>68</v>
      </c>
      <c r="D379" s="299"/>
      <c r="E379" s="299"/>
      <c r="F379" s="302" t="s">
        <v>1</v>
      </c>
      <c r="G379" s="306"/>
      <c r="H379" s="309"/>
      <c r="I379" s="303" t="s">
        <v>115</v>
      </c>
    </row>
    <row r="381" spans="2:3" ht="21" customHeight="1">
      <c r="B381" t="s">
        <v>41</v>
      </c>
      <c r="C381" s="335" t="s">
        <v>245</v>
      </c>
    </row>
    <row r="382" spans="2:9" ht="21" customHeight="1" thickBot="1">
      <c r="B382" t="s">
        <v>9</v>
      </c>
      <c r="C382" s="193" t="s">
        <v>36</v>
      </c>
      <c r="D382" t="s">
        <v>356</v>
      </c>
      <c r="E382" t="s">
        <v>357</v>
      </c>
      <c r="F382" t="s">
        <v>39</v>
      </c>
      <c r="G382" t="s">
        <v>40</v>
      </c>
      <c r="H382" s="255" t="s">
        <v>114</v>
      </c>
      <c r="I382" s="255" t="s">
        <v>115</v>
      </c>
    </row>
    <row r="383" spans="2:9" ht="21" customHeight="1" thickBot="1">
      <c r="B383" s="296" t="s">
        <v>100</v>
      </c>
      <c r="C383" s="337" t="s">
        <v>185</v>
      </c>
      <c r="D383" s="299"/>
      <c r="E383" s="299"/>
      <c r="F383" s="301" t="s">
        <v>1</v>
      </c>
      <c r="G383" s="304" t="s">
        <v>187</v>
      </c>
      <c r="H383" s="308"/>
      <c r="I383" s="303" t="s">
        <v>170</v>
      </c>
    </row>
    <row r="384" spans="2:9" ht="21" customHeight="1" thickBot="1">
      <c r="B384" s="298" t="s">
        <v>102</v>
      </c>
      <c r="C384" s="337" t="s">
        <v>66</v>
      </c>
      <c r="D384" s="299"/>
      <c r="E384" s="299"/>
      <c r="F384" s="301" t="s">
        <v>1</v>
      </c>
      <c r="G384" s="304" t="s">
        <v>6</v>
      </c>
      <c r="H384" s="308"/>
      <c r="I384" s="303" t="s">
        <v>115</v>
      </c>
    </row>
    <row r="385" spans="2:9" ht="21" customHeight="1" thickBot="1">
      <c r="B385" s="298" t="s">
        <v>103</v>
      </c>
      <c r="C385" s="337" t="s">
        <v>322</v>
      </c>
      <c r="D385" s="299"/>
      <c r="E385" s="299"/>
      <c r="F385" s="301" t="s">
        <v>43</v>
      </c>
      <c r="G385" s="304" t="s">
        <v>299</v>
      </c>
      <c r="H385" s="309"/>
      <c r="I385" s="303" t="s">
        <v>115</v>
      </c>
    </row>
    <row r="386" spans="2:9" ht="17.25" thickBot="1">
      <c r="B386" s="321" t="s">
        <v>104</v>
      </c>
      <c r="C386" s="337" t="s">
        <v>328</v>
      </c>
      <c r="D386" s="299"/>
      <c r="E386" s="299"/>
      <c r="F386" s="301" t="s">
        <v>1</v>
      </c>
      <c r="G386" s="304" t="s">
        <v>6</v>
      </c>
      <c r="H386" s="308"/>
      <c r="I386" s="303" t="s">
        <v>115</v>
      </c>
    </row>
    <row r="387" spans="2:9" ht="17.25" thickBot="1">
      <c r="B387" s="321" t="s">
        <v>105</v>
      </c>
      <c r="C387" s="337"/>
      <c r="D387" s="299"/>
      <c r="E387" s="299"/>
      <c r="F387" s="301"/>
      <c r="G387" s="304"/>
      <c r="H387" s="308"/>
      <c r="I387" s="303"/>
    </row>
    <row r="388" spans="2:9" ht="17.25" thickBot="1">
      <c r="B388" s="321" t="s">
        <v>106</v>
      </c>
      <c r="C388" s="337"/>
      <c r="D388" s="299"/>
      <c r="E388" s="299"/>
      <c r="F388" s="301"/>
      <c r="G388" s="304"/>
      <c r="H388" s="308"/>
      <c r="I388" s="303"/>
    </row>
    <row r="389" spans="2:9" ht="17.25" hidden="1" thickBot="1">
      <c r="B389" s="321" t="s">
        <v>107</v>
      </c>
      <c r="C389" s="337"/>
      <c r="D389" s="299"/>
      <c r="E389" s="299"/>
      <c r="F389" s="301"/>
      <c r="G389" s="304"/>
      <c r="H389" s="308"/>
      <c r="I389" s="303"/>
    </row>
    <row r="390" spans="2:9" ht="17.25" hidden="1" thickBot="1">
      <c r="B390" s="321" t="s">
        <v>108</v>
      </c>
      <c r="C390" s="337"/>
      <c r="D390" s="299"/>
      <c r="E390" s="299"/>
      <c r="F390" s="301"/>
      <c r="G390" s="304"/>
      <c r="H390" s="308"/>
      <c r="I390" s="303"/>
    </row>
    <row r="391" spans="2:9" ht="17.25" hidden="1" thickBot="1">
      <c r="B391" s="321" t="s">
        <v>110</v>
      </c>
      <c r="C391" s="337"/>
      <c r="D391" s="299"/>
      <c r="E391" s="299"/>
      <c r="F391" s="301"/>
      <c r="G391" s="304"/>
      <c r="H391" s="308"/>
      <c r="I391" s="303"/>
    </row>
    <row r="392" spans="2:9" ht="17.25" hidden="1" thickBot="1">
      <c r="B392" s="321" t="s">
        <v>111</v>
      </c>
      <c r="C392" s="337"/>
      <c r="D392" s="299"/>
      <c r="E392" s="299"/>
      <c r="F392" s="302"/>
      <c r="G392" s="305"/>
      <c r="H392" s="308"/>
      <c r="I392" s="303"/>
    </row>
    <row r="393" spans="2:9" ht="17.25" hidden="1" thickBot="1">
      <c r="B393" s="321" t="s">
        <v>112</v>
      </c>
      <c r="C393" s="337"/>
      <c r="D393" s="299"/>
      <c r="E393" s="299"/>
      <c r="F393" s="302"/>
      <c r="G393" s="305"/>
      <c r="H393" s="308"/>
      <c r="I393" s="303"/>
    </row>
    <row r="394" spans="2:9" ht="17.25" hidden="1" thickBot="1">
      <c r="B394" s="321" t="s">
        <v>113</v>
      </c>
      <c r="C394" s="337"/>
      <c r="D394" s="299"/>
      <c r="E394" s="299"/>
      <c r="F394" s="302"/>
      <c r="G394" s="306"/>
      <c r="H394" s="309"/>
      <c r="I394" s="303"/>
    </row>
    <row r="396" spans="2:3" ht="21" customHeight="1">
      <c r="B396" t="s">
        <v>41</v>
      </c>
      <c r="C396" s="335" t="s">
        <v>278</v>
      </c>
    </row>
    <row r="397" spans="2:9" ht="21" customHeight="1" thickBot="1">
      <c r="B397" t="s">
        <v>9</v>
      </c>
      <c r="C397" s="193" t="s">
        <v>36</v>
      </c>
      <c r="D397" t="s">
        <v>356</v>
      </c>
      <c r="E397" t="s">
        <v>357</v>
      </c>
      <c r="F397" t="s">
        <v>39</v>
      </c>
      <c r="G397" t="s">
        <v>40</v>
      </c>
      <c r="H397" s="255" t="s">
        <v>114</v>
      </c>
      <c r="I397" s="255" t="s">
        <v>115</v>
      </c>
    </row>
    <row r="398" spans="2:9" ht="21" customHeight="1" thickBot="1">
      <c r="B398" s="296" t="s">
        <v>100</v>
      </c>
      <c r="C398" s="337" t="s">
        <v>83</v>
      </c>
      <c r="D398" s="299"/>
      <c r="E398" s="299"/>
      <c r="F398" s="301" t="s">
        <v>2</v>
      </c>
      <c r="G398" s="304" t="s">
        <v>101</v>
      </c>
      <c r="H398" s="308"/>
      <c r="I398" s="303" t="s">
        <v>115</v>
      </c>
    </row>
    <row r="399" spans="2:9" ht="21" customHeight="1" thickBot="1">
      <c r="B399" s="298" t="s">
        <v>102</v>
      </c>
      <c r="C399" s="337" t="s">
        <v>59</v>
      </c>
      <c r="D399" s="299"/>
      <c r="E399" s="299"/>
      <c r="F399" s="301" t="s">
        <v>1</v>
      </c>
      <c r="G399" s="304" t="s">
        <v>6</v>
      </c>
      <c r="H399" s="308"/>
      <c r="I399" s="303" t="s">
        <v>115</v>
      </c>
    </row>
    <row r="400" spans="2:9" ht="21" customHeight="1" thickBot="1">
      <c r="B400" s="298" t="s">
        <v>103</v>
      </c>
      <c r="C400" s="337" t="s">
        <v>47</v>
      </c>
      <c r="D400" s="299"/>
      <c r="E400" s="299"/>
      <c r="F400" s="301" t="s">
        <v>1</v>
      </c>
      <c r="G400" s="304" t="s">
        <v>6</v>
      </c>
      <c r="H400" s="308"/>
      <c r="I400" s="303" t="s">
        <v>115</v>
      </c>
    </row>
    <row r="401" spans="2:9" ht="21" customHeight="1" thickBot="1">
      <c r="B401" s="298" t="s">
        <v>104</v>
      </c>
      <c r="C401" s="337" t="s">
        <v>323</v>
      </c>
      <c r="D401" s="299"/>
      <c r="E401" s="299"/>
      <c r="F401" s="301" t="s">
        <v>43</v>
      </c>
      <c r="G401" s="304" t="s">
        <v>299</v>
      </c>
      <c r="H401" s="308"/>
      <c r="I401" s="303" t="s">
        <v>115</v>
      </c>
    </row>
    <row r="402" spans="2:9" ht="21" customHeight="1" hidden="1" thickBot="1">
      <c r="B402" s="298" t="s">
        <v>105</v>
      </c>
      <c r="C402" s="337"/>
      <c r="D402" s="299"/>
      <c r="E402" s="299"/>
      <c r="F402" s="301"/>
      <c r="G402" s="304"/>
      <c r="H402" s="308"/>
      <c r="I402" s="303"/>
    </row>
    <row r="403" spans="2:9" ht="21" customHeight="1" hidden="1" thickBot="1">
      <c r="B403" s="298" t="s">
        <v>106</v>
      </c>
      <c r="C403" s="337"/>
      <c r="D403" s="299"/>
      <c r="E403" s="299"/>
      <c r="F403" s="301"/>
      <c r="G403" s="304"/>
      <c r="H403" s="308"/>
      <c r="I403" s="303"/>
    </row>
    <row r="404" spans="2:9" ht="21" customHeight="1" hidden="1" thickBot="1">
      <c r="B404" s="298" t="s">
        <v>107</v>
      </c>
      <c r="C404" s="337"/>
      <c r="D404" s="299"/>
      <c r="E404" s="299"/>
      <c r="F404" s="301"/>
      <c r="G404" s="304"/>
      <c r="H404" s="308"/>
      <c r="I404" s="303"/>
    </row>
    <row r="405" spans="2:9" ht="21" customHeight="1" hidden="1" thickBot="1">
      <c r="B405" s="298" t="s">
        <v>108</v>
      </c>
      <c r="C405" s="337"/>
      <c r="D405" s="299"/>
      <c r="E405" s="299"/>
      <c r="F405" s="301"/>
      <c r="G405" s="304"/>
      <c r="H405" s="308"/>
      <c r="I405" s="303"/>
    </row>
    <row r="406" spans="2:9" ht="21" customHeight="1" hidden="1" thickBot="1">
      <c r="B406" s="298" t="s">
        <v>110</v>
      </c>
      <c r="C406" s="337"/>
      <c r="D406" s="299"/>
      <c r="E406" s="299"/>
      <c r="F406" s="301"/>
      <c r="G406" s="304"/>
      <c r="H406" s="308"/>
      <c r="I406" s="303"/>
    </row>
    <row r="407" spans="2:9" ht="21" customHeight="1" hidden="1" thickBot="1">
      <c r="B407" s="298" t="s">
        <v>111</v>
      </c>
      <c r="C407" s="337"/>
      <c r="D407" s="299"/>
      <c r="E407" s="299"/>
      <c r="F407" s="302"/>
      <c r="G407" s="305"/>
      <c r="H407" s="308"/>
      <c r="I407" s="303"/>
    </row>
    <row r="408" spans="2:9" ht="21" customHeight="1" hidden="1" thickBot="1">
      <c r="B408" s="298" t="s">
        <v>112</v>
      </c>
      <c r="C408" s="337"/>
      <c r="D408" s="299"/>
      <c r="E408" s="299"/>
      <c r="F408" s="302"/>
      <c r="G408" s="305"/>
      <c r="H408" s="308"/>
      <c r="I408" s="303"/>
    </row>
    <row r="409" spans="2:9" ht="21" customHeight="1" hidden="1" thickBot="1">
      <c r="B409" s="298" t="s">
        <v>113</v>
      </c>
      <c r="C409" s="337"/>
      <c r="D409" s="299"/>
      <c r="E409" s="299"/>
      <c r="F409" s="302"/>
      <c r="G409" s="306"/>
      <c r="H409" s="309"/>
      <c r="I409" s="303"/>
    </row>
    <row r="411" spans="2:3" ht="21" customHeight="1">
      <c r="B411" t="s">
        <v>41</v>
      </c>
      <c r="C411" s="335" t="s">
        <v>345</v>
      </c>
    </row>
    <row r="412" spans="2:9" ht="21" customHeight="1" thickBot="1">
      <c r="B412" t="s">
        <v>9</v>
      </c>
      <c r="C412" s="193" t="s">
        <v>36</v>
      </c>
      <c r="D412" t="s">
        <v>356</v>
      </c>
      <c r="E412" t="s">
        <v>357</v>
      </c>
      <c r="F412" t="s">
        <v>39</v>
      </c>
      <c r="G412" t="s">
        <v>40</v>
      </c>
      <c r="H412" s="255" t="s">
        <v>114</v>
      </c>
      <c r="I412" s="255" t="s">
        <v>115</v>
      </c>
    </row>
    <row r="413" spans="2:9" ht="21" customHeight="1" thickBot="1">
      <c r="B413" s="296" t="s">
        <v>100</v>
      </c>
      <c r="C413" s="337" t="s">
        <v>63</v>
      </c>
      <c r="D413" s="299"/>
      <c r="E413" s="299"/>
      <c r="F413" s="301" t="s">
        <v>2</v>
      </c>
      <c r="G413" s="304" t="s">
        <v>101</v>
      </c>
      <c r="H413" s="308"/>
      <c r="I413" s="303" t="s">
        <v>115</v>
      </c>
    </row>
    <row r="414" spans="2:9" ht="41.25" thickBot="1">
      <c r="B414" s="298" t="s">
        <v>102</v>
      </c>
      <c r="C414" s="337" t="s">
        <v>223</v>
      </c>
      <c r="D414" s="299"/>
      <c r="E414" s="299"/>
      <c r="F414" s="301" t="s">
        <v>203</v>
      </c>
      <c r="G414" s="304"/>
      <c r="H414" s="308"/>
      <c r="I414" s="303" t="s">
        <v>115</v>
      </c>
    </row>
    <row r="415" spans="2:9" ht="17.25" hidden="1" thickBot="1">
      <c r="B415" s="321" t="s">
        <v>103</v>
      </c>
      <c r="C415" s="337"/>
      <c r="D415" s="299"/>
      <c r="E415" s="299"/>
      <c r="F415" s="301"/>
      <c r="G415" s="304"/>
      <c r="H415" s="308"/>
      <c r="I415" s="303"/>
    </row>
    <row r="416" spans="2:9" ht="17.25" hidden="1" thickBot="1">
      <c r="B416" s="321" t="s">
        <v>104</v>
      </c>
      <c r="C416" s="337"/>
      <c r="D416" s="299"/>
      <c r="E416" s="299"/>
      <c r="F416" s="301"/>
      <c r="G416" s="304"/>
      <c r="H416" s="308"/>
      <c r="I416" s="303"/>
    </row>
    <row r="417" spans="2:9" ht="17.25" thickBot="1">
      <c r="B417" s="321" t="s">
        <v>105</v>
      </c>
      <c r="C417" s="337" t="s">
        <v>141</v>
      </c>
      <c r="D417" s="299"/>
      <c r="E417" s="299"/>
      <c r="F417" s="301" t="s">
        <v>2</v>
      </c>
      <c r="G417" s="304" t="s">
        <v>101</v>
      </c>
      <c r="H417" s="308"/>
      <c r="I417" s="303" t="s">
        <v>116</v>
      </c>
    </row>
    <row r="418" spans="2:9" ht="17.25" thickBot="1">
      <c r="B418" s="321" t="s">
        <v>106</v>
      </c>
      <c r="C418" s="337"/>
      <c r="D418" s="299"/>
      <c r="E418" s="299"/>
      <c r="F418" s="301"/>
      <c r="G418" s="304"/>
      <c r="H418" s="308"/>
      <c r="I418" s="303"/>
    </row>
    <row r="419" spans="2:9" ht="17.25" hidden="1" thickBot="1">
      <c r="B419" s="321" t="s">
        <v>107</v>
      </c>
      <c r="C419" s="337"/>
      <c r="D419" s="299"/>
      <c r="E419" s="299"/>
      <c r="F419" s="301"/>
      <c r="G419" s="304"/>
      <c r="H419" s="308"/>
      <c r="I419" s="303"/>
    </row>
    <row r="420" spans="2:9" ht="17.25" hidden="1" thickBot="1">
      <c r="B420" s="321" t="s">
        <v>108</v>
      </c>
      <c r="C420" s="337"/>
      <c r="D420" s="299"/>
      <c r="E420" s="299"/>
      <c r="F420" s="301"/>
      <c r="G420" s="304"/>
      <c r="H420" s="308"/>
      <c r="I420" s="303"/>
    </row>
    <row r="421" spans="2:9" ht="17.25" hidden="1" thickBot="1">
      <c r="B421" s="321" t="s">
        <v>110</v>
      </c>
      <c r="C421" s="337"/>
      <c r="D421" s="299"/>
      <c r="E421" s="299"/>
      <c r="F421" s="301"/>
      <c r="G421" s="304"/>
      <c r="H421" s="308"/>
      <c r="I421" s="303"/>
    </row>
    <row r="422" spans="2:9" ht="17.25" hidden="1" thickBot="1">
      <c r="B422" s="321" t="s">
        <v>111</v>
      </c>
      <c r="C422" s="337"/>
      <c r="D422" s="299"/>
      <c r="E422" s="299"/>
      <c r="F422" s="302"/>
      <c r="G422" s="305"/>
      <c r="H422" s="308"/>
      <c r="I422" s="303"/>
    </row>
    <row r="423" spans="2:9" ht="17.25" hidden="1" thickBot="1">
      <c r="B423" s="321" t="s">
        <v>112</v>
      </c>
      <c r="C423" s="337"/>
      <c r="D423" s="299"/>
      <c r="E423" s="299"/>
      <c r="F423" s="302"/>
      <c r="G423" s="305"/>
      <c r="H423" s="308"/>
      <c r="I423" s="303"/>
    </row>
    <row r="424" spans="2:9" ht="17.25" hidden="1" thickBot="1">
      <c r="B424" s="321" t="s">
        <v>113</v>
      </c>
      <c r="C424" s="337"/>
      <c r="D424" s="299"/>
      <c r="E424" s="299"/>
      <c r="F424" s="302"/>
      <c r="G424" s="306"/>
      <c r="H424" s="309"/>
      <c r="I424" s="303"/>
    </row>
    <row r="425" spans="2:9" ht="16.5">
      <c r="B425" s="340"/>
      <c r="C425" s="339"/>
      <c r="D425" s="183"/>
      <c r="E425" s="183"/>
      <c r="F425" s="183"/>
      <c r="G425" s="183"/>
      <c r="H425" s="17"/>
      <c r="I425" s="17"/>
    </row>
    <row r="426" spans="2:3" ht="15">
      <c r="B426" t="s">
        <v>41</v>
      </c>
      <c r="C426" s="335" t="s">
        <v>341</v>
      </c>
    </row>
    <row r="427" spans="2:9" ht="15.75" thickBot="1">
      <c r="B427" t="s">
        <v>9</v>
      </c>
      <c r="C427" s="193" t="s">
        <v>36</v>
      </c>
      <c r="D427" s="377" t="s">
        <v>356</v>
      </c>
      <c r="E427" s="378" t="s">
        <v>357</v>
      </c>
      <c r="F427" t="s">
        <v>39</v>
      </c>
      <c r="G427" t="s">
        <v>40</v>
      </c>
      <c r="H427" s="255" t="s">
        <v>114</v>
      </c>
      <c r="I427" s="255" t="s">
        <v>115</v>
      </c>
    </row>
    <row r="428" spans="2:9" ht="42" thickBot="1" thickTop="1">
      <c r="B428" s="296" t="s">
        <v>100</v>
      </c>
      <c r="C428" s="341" t="s">
        <v>262</v>
      </c>
      <c r="D428" s="342"/>
      <c r="E428" s="342"/>
      <c r="F428" s="343" t="s">
        <v>42</v>
      </c>
      <c r="G428" s="344" t="s">
        <v>261</v>
      </c>
      <c r="H428" s="345"/>
      <c r="I428" s="346" t="s">
        <v>116</v>
      </c>
    </row>
    <row r="429" spans="2:9" ht="41.25" thickBot="1">
      <c r="B429" s="298" t="s">
        <v>102</v>
      </c>
      <c r="C429" s="337"/>
      <c r="D429" s="299"/>
      <c r="E429" s="299"/>
      <c r="F429" s="301"/>
      <c r="G429" s="304"/>
      <c r="H429" s="308"/>
      <c r="I429" s="303"/>
    </row>
    <row r="430" spans="2:9" ht="16.5">
      <c r="B430" s="340"/>
      <c r="C430" s="339"/>
      <c r="D430" s="183"/>
      <c r="E430" s="183"/>
      <c r="F430" s="183"/>
      <c r="G430" s="183"/>
      <c r="H430" s="17"/>
      <c r="I430" s="17"/>
    </row>
    <row r="431" spans="2:3" ht="15">
      <c r="B431" t="s">
        <v>41</v>
      </c>
      <c r="C431" s="335" t="s">
        <v>342</v>
      </c>
    </row>
    <row r="432" spans="2:9" ht="15.75" thickBot="1">
      <c r="B432" t="s">
        <v>9</v>
      </c>
      <c r="C432" s="193" t="s">
        <v>36</v>
      </c>
      <c r="D432" s="377" t="s">
        <v>356</v>
      </c>
      <c r="E432" s="378" t="s">
        <v>357</v>
      </c>
      <c r="F432" t="s">
        <v>39</v>
      </c>
      <c r="G432" t="s">
        <v>40</v>
      </c>
      <c r="H432" s="255" t="s">
        <v>114</v>
      </c>
      <c r="I432" s="255" t="s">
        <v>115</v>
      </c>
    </row>
    <row r="433" spans="2:9" ht="42" thickBot="1" thickTop="1">
      <c r="B433" s="296" t="s">
        <v>100</v>
      </c>
      <c r="C433" s="347" t="s">
        <v>333</v>
      </c>
      <c r="D433" s="348"/>
      <c r="E433" s="348"/>
      <c r="F433" s="349" t="s">
        <v>122</v>
      </c>
      <c r="G433" s="350"/>
      <c r="H433" s="351"/>
      <c r="I433" s="352" t="s">
        <v>115</v>
      </c>
    </row>
    <row r="434" spans="2:9" ht="41.25" thickBot="1">
      <c r="B434" s="298" t="s">
        <v>102</v>
      </c>
      <c r="C434" s="337"/>
      <c r="D434" s="299"/>
      <c r="E434" s="299"/>
      <c r="F434" s="301"/>
      <c r="G434" s="304"/>
      <c r="H434" s="308"/>
      <c r="I434" s="303"/>
    </row>
    <row r="435" spans="2:9" ht="16.5">
      <c r="B435" s="340"/>
      <c r="C435" s="339"/>
      <c r="D435" s="183"/>
      <c r="E435" s="183"/>
      <c r="F435" s="183"/>
      <c r="G435" s="183"/>
      <c r="H435" s="17"/>
      <c r="I435" s="17"/>
    </row>
    <row r="436" spans="2:3" ht="15">
      <c r="B436" t="s">
        <v>41</v>
      </c>
      <c r="C436" s="335" t="s">
        <v>343</v>
      </c>
    </row>
    <row r="437" spans="2:9" ht="15.75" thickBot="1">
      <c r="B437" t="s">
        <v>9</v>
      </c>
      <c r="C437" s="193" t="s">
        <v>36</v>
      </c>
      <c r="D437" s="377" t="s">
        <v>356</v>
      </c>
      <c r="E437" s="378" t="s">
        <v>357</v>
      </c>
      <c r="F437" t="s">
        <v>39</v>
      </c>
      <c r="G437" t="s">
        <v>40</v>
      </c>
      <c r="H437" s="255" t="s">
        <v>114</v>
      </c>
      <c r="I437" s="255" t="s">
        <v>115</v>
      </c>
    </row>
    <row r="438" spans="2:9" ht="42" thickBot="1" thickTop="1">
      <c r="B438" s="296" t="s">
        <v>100</v>
      </c>
      <c r="C438" s="341" t="s">
        <v>291</v>
      </c>
      <c r="D438" s="342"/>
      <c r="E438" s="342"/>
      <c r="F438" s="343" t="s">
        <v>43</v>
      </c>
      <c r="G438" s="344" t="s">
        <v>78</v>
      </c>
      <c r="H438" s="345"/>
      <c r="I438" s="346" t="s">
        <v>115</v>
      </c>
    </row>
    <row r="439" spans="2:9" ht="41.25" thickBot="1">
      <c r="B439" s="298" t="s">
        <v>102</v>
      </c>
      <c r="C439" s="347" t="s">
        <v>260</v>
      </c>
      <c r="D439" s="348"/>
      <c r="E439" s="348"/>
      <c r="F439" s="353" t="s">
        <v>42</v>
      </c>
      <c r="G439" s="354" t="s">
        <v>155</v>
      </c>
      <c r="H439" s="351"/>
      <c r="I439" s="352" t="s">
        <v>116</v>
      </c>
    </row>
    <row r="440" spans="2:9" ht="16.5">
      <c r="B440" s="340"/>
      <c r="C440" s="339"/>
      <c r="D440" s="183"/>
      <c r="E440" s="183"/>
      <c r="F440" s="183"/>
      <c r="G440" s="183"/>
      <c r="H440" s="17"/>
      <c r="I440" s="17"/>
    </row>
    <row r="441" spans="2:3" ht="15">
      <c r="B441" t="s">
        <v>41</v>
      </c>
      <c r="C441" s="335" t="s">
        <v>344</v>
      </c>
    </row>
    <row r="442" spans="2:9" ht="15.75" thickBot="1">
      <c r="B442" t="s">
        <v>9</v>
      </c>
      <c r="C442" s="193" t="s">
        <v>36</v>
      </c>
      <c r="D442" s="377" t="s">
        <v>356</v>
      </c>
      <c r="E442" s="378" t="s">
        <v>357</v>
      </c>
      <c r="F442" t="s">
        <v>39</v>
      </c>
      <c r="G442" t="s">
        <v>40</v>
      </c>
      <c r="H442" s="255" t="s">
        <v>114</v>
      </c>
      <c r="I442" s="255" t="s">
        <v>115</v>
      </c>
    </row>
    <row r="443" spans="2:9" ht="42" thickBot="1" thickTop="1">
      <c r="B443" s="296" t="s">
        <v>100</v>
      </c>
      <c r="C443" s="341" t="s">
        <v>209</v>
      </c>
      <c r="D443" s="342"/>
      <c r="E443" s="342"/>
      <c r="F443" s="343" t="s">
        <v>203</v>
      </c>
      <c r="G443" s="344"/>
      <c r="H443" s="345"/>
      <c r="I443" s="346" t="s">
        <v>115</v>
      </c>
    </row>
    <row r="444" spans="2:9" ht="41.25" thickBot="1">
      <c r="B444" s="298" t="s">
        <v>102</v>
      </c>
      <c r="C444" s="355" t="s">
        <v>210</v>
      </c>
      <c r="D444" s="356"/>
      <c r="E444" s="356"/>
      <c r="F444" s="353" t="s">
        <v>203</v>
      </c>
      <c r="G444" s="354"/>
      <c r="H444" s="351"/>
      <c r="I444" s="352" t="s">
        <v>115</v>
      </c>
    </row>
    <row r="445" spans="2:9" ht="33.75" thickBot="1">
      <c r="B445" s="357" t="s">
        <v>108</v>
      </c>
      <c r="C445" s="358" t="s">
        <v>290</v>
      </c>
      <c r="D445" s="348"/>
      <c r="E445" s="348"/>
      <c r="F445" s="353" t="s">
        <v>43</v>
      </c>
      <c r="G445" s="354" t="s">
        <v>146</v>
      </c>
      <c r="H445" s="351"/>
      <c r="I445" s="352" t="s">
        <v>115</v>
      </c>
    </row>
    <row r="446" spans="2:9" ht="16.5">
      <c r="B446" s="340"/>
      <c r="C446" s="339"/>
      <c r="D446" s="183"/>
      <c r="E446" s="183"/>
      <c r="F446" s="183"/>
      <c r="G446" s="183"/>
      <c r="H446" s="17"/>
      <c r="I446" s="17"/>
    </row>
    <row r="447" spans="2:9" ht="16.5">
      <c r="B447" s="340"/>
      <c r="C447" s="339"/>
      <c r="D447" s="183"/>
      <c r="E447" s="183"/>
      <c r="F447" s="183"/>
      <c r="G447" s="183"/>
      <c r="H447" s="17"/>
      <c r="I447" s="17"/>
    </row>
    <row r="449" spans="2:3" ht="21" customHeight="1">
      <c r="B449" t="s">
        <v>41</v>
      </c>
      <c r="C449" s="335" t="s">
        <v>189</v>
      </c>
    </row>
    <row r="450" spans="2:9" ht="21" customHeight="1" thickBot="1">
      <c r="B450" t="s">
        <v>9</v>
      </c>
      <c r="C450" s="193" t="s">
        <v>36</v>
      </c>
      <c r="D450" t="s">
        <v>339</v>
      </c>
      <c r="E450" t="s">
        <v>340</v>
      </c>
      <c r="F450" t="s">
        <v>39</v>
      </c>
      <c r="G450" t="s">
        <v>40</v>
      </c>
      <c r="H450" s="255" t="s">
        <v>114</v>
      </c>
      <c r="I450" s="255" t="s">
        <v>115</v>
      </c>
    </row>
    <row r="451" spans="2:9" ht="21" customHeight="1" thickBot="1">
      <c r="B451" s="296" t="s">
        <v>100</v>
      </c>
      <c r="C451" s="337" t="s">
        <v>224</v>
      </c>
      <c r="D451" s="299"/>
      <c r="E451" s="299"/>
      <c r="F451" s="301" t="s">
        <v>2</v>
      </c>
      <c r="G451" s="304" t="s">
        <v>101</v>
      </c>
      <c r="H451" s="308"/>
      <c r="I451" s="303" t="s">
        <v>116</v>
      </c>
    </row>
    <row r="452" spans="2:9" ht="21" customHeight="1" thickBot="1">
      <c r="B452" s="298" t="s">
        <v>102</v>
      </c>
      <c r="C452" s="337" t="s">
        <v>225</v>
      </c>
      <c r="D452" s="299"/>
      <c r="E452" s="299"/>
      <c r="F452" s="301" t="s">
        <v>2</v>
      </c>
      <c r="G452" s="304" t="s">
        <v>101</v>
      </c>
      <c r="H452" s="308"/>
      <c r="I452" s="303" t="s">
        <v>116</v>
      </c>
    </row>
    <row r="453" spans="2:9" ht="21" customHeight="1" thickBot="1">
      <c r="B453" s="298" t="s">
        <v>103</v>
      </c>
      <c r="C453" s="337" t="s">
        <v>192</v>
      </c>
      <c r="D453" s="299"/>
      <c r="E453" s="299"/>
      <c r="F453" s="301" t="s">
        <v>1</v>
      </c>
      <c r="G453" s="304" t="s">
        <v>138</v>
      </c>
      <c r="H453" s="308"/>
      <c r="I453" s="303" t="s">
        <v>116</v>
      </c>
    </row>
    <row r="454" spans="2:9" ht="41.25" thickBot="1">
      <c r="B454" s="298" t="s">
        <v>104</v>
      </c>
      <c r="C454" s="337" t="s">
        <v>191</v>
      </c>
      <c r="D454" s="299"/>
      <c r="E454" s="299"/>
      <c r="F454" s="301" t="s">
        <v>1</v>
      </c>
      <c r="G454" s="304" t="s">
        <v>138</v>
      </c>
      <c r="H454" s="308"/>
      <c r="I454" s="303" t="s">
        <v>116</v>
      </c>
    </row>
    <row r="455" spans="2:9" ht="33.75" thickBot="1">
      <c r="B455" s="322" t="s">
        <v>105</v>
      </c>
      <c r="C455" s="337" t="s">
        <v>220</v>
      </c>
      <c r="D455" s="299"/>
      <c r="E455" s="299"/>
      <c r="F455" s="301" t="s">
        <v>1</v>
      </c>
      <c r="G455" s="304"/>
      <c r="H455" s="308"/>
      <c r="I455" s="303" t="s">
        <v>116</v>
      </c>
    </row>
    <row r="456" spans="2:9" ht="17.25" thickBot="1">
      <c r="B456" s="322" t="s">
        <v>106</v>
      </c>
      <c r="C456" s="337" t="s">
        <v>211</v>
      </c>
      <c r="D456" s="299"/>
      <c r="E456" s="299"/>
      <c r="F456" s="301" t="s">
        <v>203</v>
      </c>
      <c r="G456" s="304"/>
      <c r="H456" s="308"/>
      <c r="I456" s="303" t="s">
        <v>115</v>
      </c>
    </row>
    <row r="457" spans="2:9" ht="33.75" thickBot="1">
      <c r="B457" s="322" t="s">
        <v>107</v>
      </c>
      <c r="C457" s="337" t="s">
        <v>231</v>
      </c>
      <c r="D457" s="299"/>
      <c r="E457" s="299"/>
      <c r="F457" s="301" t="s">
        <v>2</v>
      </c>
      <c r="G457" s="304" t="s">
        <v>101</v>
      </c>
      <c r="H457" s="308"/>
      <c r="I457" s="303" t="s">
        <v>116</v>
      </c>
    </row>
    <row r="458" spans="2:9" ht="17.25" thickBot="1">
      <c r="B458" s="322" t="s">
        <v>108</v>
      </c>
      <c r="C458" s="337" t="s">
        <v>263</v>
      </c>
      <c r="D458" s="299"/>
      <c r="E458" s="299"/>
      <c r="F458" s="301" t="s">
        <v>42</v>
      </c>
      <c r="G458" s="304" t="s">
        <v>261</v>
      </c>
      <c r="H458" s="308"/>
      <c r="I458" s="303" t="s">
        <v>116</v>
      </c>
    </row>
    <row r="459" spans="2:9" ht="17.25" thickBot="1">
      <c r="B459" s="322" t="s">
        <v>110</v>
      </c>
      <c r="C459" s="337" t="s">
        <v>315</v>
      </c>
      <c r="D459" s="299"/>
      <c r="E459" s="299"/>
      <c r="F459" s="301" t="s">
        <v>43</v>
      </c>
      <c r="G459" s="304" t="s">
        <v>299</v>
      </c>
      <c r="H459" s="308"/>
      <c r="I459" s="303" t="s">
        <v>115</v>
      </c>
    </row>
    <row r="460" spans="2:9" ht="17.25" thickBot="1">
      <c r="B460" s="322" t="s">
        <v>111</v>
      </c>
      <c r="C460" s="337"/>
      <c r="D460" s="299"/>
      <c r="E460" s="299"/>
      <c r="F460" s="302"/>
      <c r="G460" s="305"/>
      <c r="H460" s="308"/>
      <c r="I460" s="303"/>
    </row>
    <row r="461" spans="2:9" ht="17.25" thickBot="1">
      <c r="B461" s="322" t="s">
        <v>112</v>
      </c>
      <c r="C461" s="337"/>
      <c r="D461" s="299"/>
      <c r="E461" s="299"/>
      <c r="F461" s="302"/>
      <c r="G461" s="305"/>
      <c r="H461" s="308"/>
      <c r="I461" s="303"/>
    </row>
    <row r="462" spans="2:9" ht="17.25" thickBot="1">
      <c r="B462" s="322" t="s">
        <v>113</v>
      </c>
      <c r="C462" s="337"/>
      <c r="D462" s="299"/>
      <c r="E462" s="299"/>
      <c r="F462" s="302"/>
      <c r="G462" s="306"/>
      <c r="H462" s="309"/>
      <c r="I462" s="303"/>
    </row>
    <row r="464" spans="2:3" ht="21" customHeight="1">
      <c r="B464" t="s">
        <v>41</v>
      </c>
      <c r="C464" s="335" t="s">
        <v>190</v>
      </c>
    </row>
    <row r="465" spans="2:9" ht="21" customHeight="1" thickBot="1">
      <c r="B465" t="s">
        <v>9</v>
      </c>
      <c r="C465" s="193" t="s">
        <v>36</v>
      </c>
      <c r="D465" t="s">
        <v>339</v>
      </c>
      <c r="E465" t="s">
        <v>340</v>
      </c>
      <c r="F465" t="s">
        <v>39</v>
      </c>
      <c r="G465" t="s">
        <v>40</v>
      </c>
      <c r="H465" s="255" t="s">
        <v>114</v>
      </c>
      <c r="I465" s="255" t="s">
        <v>115</v>
      </c>
    </row>
    <row r="466" spans="2:9" ht="21" customHeight="1" thickBot="1">
      <c r="B466" s="296" t="s">
        <v>100</v>
      </c>
      <c r="C466" s="337" t="s">
        <v>95</v>
      </c>
      <c r="D466" s="299"/>
      <c r="E466" s="299"/>
      <c r="F466" s="301" t="s">
        <v>1</v>
      </c>
      <c r="G466" s="304" t="s">
        <v>6</v>
      </c>
      <c r="H466" s="308"/>
      <c r="I466" s="303" t="s">
        <v>115</v>
      </c>
    </row>
    <row r="467" spans="2:9" ht="21" customHeight="1" thickBot="1">
      <c r="B467" s="298" t="s">
        <v>102</v>
      </c>
      <c r="C467" s="337" t="s">
        <v>226</v>
      </c>
      <c r="D467" s="299"/>
      <c r="E467" s="299"/>
      <c r="F467" s="301" t="s">
        <v>2</v>
      </c>
      <c r="G467" s="304" t="s">
        <v>101</v>
      </c>
      <c r="H467" s="308"/>
      <c r="I467" s="303" t="s">
        <v>116</v>
      </c>
    </row>
    <row r="468" spans="2:9" ht="21" customHeight="1" thickBot="1">
      <c r="B468" s="298" t="s">
        <v>103</v>
      </c>
      <c r="C468" s="337" t="s">
        <v>227</v>
      </c>
      <c r="D468" s="299"/>
      <c r="E468" s="299"/>
      <c r="F468" s="301" t="s">
        <v>2</v>
      </c>
      <c r="G468" s="304" t="s">
        <v>101</v>
      </c>
      <c r="H468" s="308"/>
      <c r="I468" s="303" t="s">
        <v>116</v>
      </c>
    </row>
    <row r="469" spans="2:9" ht="21" customHeight="1" thickBot="1">
      <c r="B469" s="298" t="s">
        <v>104</v>
      </c>
      <c r="C469" s="337" t="s">
        <v>228</v>
      </c>
      <c r="D469" s="299"/>
      <c r="E469" s="299"/>
      <c r="F469" s="301" t="s">
        <v>2</v>
      </c>
      <c r="G469" s="304" t="s">
        <v>101</v>
      </c>
      <c r="H469" s="308"/>
      <c r="I469" s="303" t="s">
        <v>116</v>
      </c>
    </row>
    <row r="470" spans="2:9" ht="41.25" thickBot="1">
      <c r="B470" s="298" t="s">
        <v>105</v>
      </c>
      <c r="C470" s="337" t="s">
        <v>330</v>
      </c>
      <c r="D470" s="299"/>
      <c r="E470" s="299"/>
      <c r="F470" s="301" t="s">
        <v>122</v>
      </c>
      <c r="G470" s="304"/>
      <c r="H470" s="308"/>
      <c r="I470" s="303"/>
    </row>
    <row r="471" spans="2:9" ht="41.25" thickBot="1">
      <c r="B471" s="298" t="s">
        <v>106</v>
      </c>
      <c r="C471" s="337" t="s">
        <v>119</v>
      </c>
      <c r="D471" s="299"/>
      <c r="E471" s="299"/>
      <c r="F471" s="301" t="s">
        <v>1</v>
      </c>
      <c r="G471" s="304" t="s">
        <v>6</v>
      </c>
      <c r="H471" s="308"/>
      <c r="I471" s="303" t="s">
        <v>115</v>
      </c>
    </row>
    <row r="472" spans="2:9" ht="41.25" thickBot="1">
      <c r="B472" s="298" t="s">
        <v>107</v>
      </c>
      <c r="C472" s="337" t="s">
        <v>94</v>
      </c>
      <c r="D472" s="299"/>
      <c r="E472" s="299"/>
      <c r="F472" s="301" t="s">
        <v>1</v>
      </c>
      <c r="G472" s="304" t="s">
        <v>6</v>
      </c>
      <c r="H472" s="308"/>
      <c r="I472" s="303" t="s">
        <v>115</v>
      </c>
    </row>
    <row r="473" spans="2:9" ht="41.25" thickBot="1">
      <c r="B473" s="298" t="s">
        <v>108</v>
      </c>
      <c r="C473" s="337" t="s">
        <v>264</v>
      </c>
      <c r="D473" s="299"/>
      <c r="E473" s="299"/>
      <c r="F473" s="301" t="s">
        <v>42</v>
      </c>
      <c r="G473" s="304" t="s">
        <v>261</v>
      </c>
      <c r="H473" s="308"/>
      <c r="I473" s="303" t="s">
        <v>116</v>
      </c>
    </row>
    <row r="474" spans="2:9" ht="41.25" thickBot="1">
      <c r="B474" s="298" t="s">
        <v>110</v>
      </c>
      <c r="C474" s="337" t="s">
        <v>265</v>
      </c>
      <c r="D474" s="299"/>
      <c r="E474" s="299"/>
      <c r="F474" s="301" t="s">
        <v>42</v>
      </c>
      <c r="G474" s="304" t="s">
        <v>155</v>
      </c>
      <c r="H474" s="308"/>
      <c r="I474" s="303" t="s">
        <v>116</v>
      </c>
    </row>
    <row r="475" spans="2:9" ht="15.75" customHeight="1" thickBot="1">
      <c r="B475" s="298" t="s">
        <v>111</v>
      </c>
      <c r="C475" s="337" t="s">
        <v>266</v>
      </c>
      <c r="D475" s="299"/>
      <c r="E475" s="299"/>
      <c r="F475" s="301" t="s">
        <v>42</v>
      </c>
      <c r="G475" s="304" t="s">
        <v>155</v>
      </c>
      <c r="H475" s="308"/>
      <c r="I475" s="303" t="s">
        <v>116</v>
      </c>
    </row>
    <row r="476" spans="2:9" ht="19.5" customHeight="1" thickBot="1">
      <c r="B476" s="298" t="s">
        <v>112</v>
      </c>
      <c r="C476" s="337" t="s">
        <v>331</v>
      </c>
      <c r="D476" s="299"/>
      <c r="E476" s="299"/>
      <c r="F476" s="302" t="s">
        <v>122</v>
      </c>
      <c r="G476" s="305"/>
      <c r="H476" s="308"/>
      <c r="I476" s="303"/>
    </row>
    <row r="477" spans="2:9" ht="13.5" customHeight="1" thickBot="1">
      <c r="B477" s="298" t="s">
        <v>113</v>
      </c>
      <c r="C477" s="337"/>
      <c r="D477" s="299"/>
      <c r="E477" s="299"/>
      <c r="F477" s="302"/>
      <c r="G477" s="306"/>
      <c r="H477" s="309"/>
      <c r="I477" s="303"/>
    </row>
    <row r="479" spans="2:3" ht="21" customHeight="1">
      <c r="B479" t="s">
        <v>41</v>
      </c>
      <c r="C479" s="335" t="s">
        <v>193</v>
      </c>
    </row>
    <row r="480" spans="2:9" ht="21" customHeight="1" thickBot="1">
      <c r="B480" t="s">
        <v>9</v>
      </c>
      <c r="C480" s="193" t="s">
        <v>36</v>
      </c>
      <c r="D480" t="s">
        <v>339</v>
      </c>
      <c r="E480" t="s">
        <v>340</v>
      </c>
      <c r="F480" t="s">
        <v>39</v>
      </c>
      <c r="G480" t="s">
        <v>40</v>
      </c>
      <c r="H480" s="255" t="s">
        <v>114</v>
      </c>
      <c r="I480" s="255" t="s">
        <v>115</v>
      </c>
    </row>
    <row r="481" spans="2:9" ht="37.5" customHeight="1" thickBot="1">
      <c r="B481" s="296" t="s">
        <v>100</v>
      </c>
      <c r="C481" s="337" t="s">
        <v>221</v>
      </c>
      <c r="D481" s="299"/>
      <c r="E481" s="299"/>
      <c r="F481" s="301" t="s">
        <v>1</v>
      </c>
      <c r="G481" s="304"/>
      <c r="H481" s="308"/>
      <c r="I481" s="303" t="s">
        <v>116</v>
      </c>
    </row>
    <row r="482" spans="2:9" ht="21" customHeight="1" thickBot="1">
      <c r="B482" s="298" t="s">
        <v>102</v>
      </c>
      <c r="C482" s="337" t="s">
        <v>197</v>
      </c>
      <c r="D482" s="299"/>
      <c r="E482" s="299"/>
      <c r="F482" s="301" t="s">
        <v>1</v>
      </c>
      <c r="G482" s="304" t="s">
        <v>96</v>
      </c>
      <c r="H482" s="308"/>
      <c r="I482" s="303" t="s">
        <v>115</v>
      </c>
    </row>
    <row r="483" spans="2:9" ht="21" customHeight="1" thickBot="1">
      <c r="B483" s="298" t="s">
        <v>103</v>
      </c>
      <c r="C483" s="337" t="s">
        <v>82</v>
      </c>
      <c r="D483" s="299"/>
      <c r="E483" s="299"/>
      <c r="F483" s="301" t="s">
        <v>1</v>
      </c>
      <c r="G483" s="304" t="s">
        <v>6</v>
      </c>
      <c r="H483" s="308"/>
      <c r="I483" s="303" t="s">
        <v>115</v>
      </c>
    </row>
    <row r="484" spans="2:9" ht="21" customHeight="1" thickBot="1">
      <c r="B484" s="298" t="s">
        <v>104</v>
      </c>
      <c r="C484" s="337" t="s">
        <v>198</v>
      </c>
      <c r="D484" s="299"/>
      <c r="E484" s="299"/>
      <c r="F484" s="301" t="s">
        <v>1</v>
      </c>
      <c r="G484" s="304" t="s">
        <v>6</v>
      </c>
      <c r="H484" s="308"/>
      <c r="I484" s="303" t="s">
        <v>115</v>
      </c>
    </row>
    <row r="485" spans="2:9" ht="21" customHeight="1" thickBot="1">
      <c r="B485" s="298" t="s">
        <v>105</v>
      </c>
      <c r="C485" s="337" t="s">
        <v>229</v>
      </c>
      <c r="D485" s="299"/>
      <c r="E485" s="299"/>
      <c r="F485" s="301" t="s">
        <v>2</v>
      </c>
      <c r="G485" s="304" t="s">
        <v>101</v>
      </c>
      <c r="H485" s="308"/>
      <c r="I485" s="303" t="s">
        <v>116</v>
      </c>
    </row>
    <row r="486" spans="2:9" ht="41.25" thickBot="1">
      <c r="B486" s="298" t="s">
        <v>106</v>
      </c>
      <c r="C486" s="337" t="s">
        <v>267</v>
      </c>
      <c r="D486" s="299"/>
      <c r="E486" s="299"/>
      <c r="F486" s="301" t="s">
        <v>42</v>
      </c>
      <c r="G486" s="304" t="s">
        <v>261</v>
      </c>
      <c r="H486" s="308"/>
      <c r="I486" s="303" t="s">
        <v>116</v>
      </c>
    </row>
    <row r="487" spans="2:9" ht="17.25" thickBot="1">
      <c r="B487" s="321" t="s">
        <v>107</v>
      </c>
      <c r="C487" s="337" t="s">
        <v>286</v>
      </c>
      <c r="D487" s="299"/>
      <c r="E487" s="299"/>
      <c r="F487" s="301" t="s">
        <v>43</v>
      </c>
      <c r="G487" s="304" t="s">
        <v>146</v>
      </c>
      <c r="H487" s="308"/>
      <c r="I487" s="303" t="s">
        <v>115</v>
      </c>
    </row>
    <row r="488" spans="2:9" ht="17.25" thickBot="1">
      <c r="B488" s="321" t="s">
        <v>108</v>
      </c>
      <c r="C488" s="337" t="s">
        <v>312</v>
      </c>
      <c r="D488" s="299"/>
      <c r="E488" s="299"/>
      <c r="F488" s="301" t="s">
        <v>43</v>
      </c>
      <c r="G488" s="304" t="s">
        <v>299</v>
      </c>
      <c r="H488" s="308"/>
      <c r="I488" s="303" t="s">
        <v>115</v>
      </c>
    </row>
    <row r="489" spans="2:9" ht="17.25" thickBot="1">
      <c r="B489" s="321" t="s">
        <v>110</v>
      </c>
      <c r="C489" s="337" t="s">
        <v>313</v>
      </c>
      <c r="D489" s="299"/>
      <c r="E489" s="299"/>
      <c r="F489" s="301" t="s">
        <v>43</v>
      </c>
      <c r="G489" s="304" t="s">
        <v>299</v>
      </c>
      <c r="H489" s="308"/>
      <c r="I489" s="303" t="s">
        <v>115</v>
      </c>
    </row>
    <row r="490" spans="2:9" ht="17.25" thickBot="1">
      <c r="B490" s="321" t="s">
        <v>111</v>
      </c>
      <c r="C490" s="337"/>
      <c r="D490" s="299"/>
      <c r="E490" s="299"/>
      <c r="F490" s="302"/>
      <c r="G490" s="305"/>
      <c r="H490" s="308"/>
      <c r="I490" s="303"/>
    </row>
    <row r="491" spans="2:9" ht="17.25" thickBot="1">
      <c r="B491" s="321" t="s">
        <v>112</v>
      </c>
      <c r="C491" s="337"/>
      <c r="D491" s="299"/>
      <c r="E491" s="299"/>
      <c r="F491" s="302"/>
      <c r="G491" s="305"/>
      <c r="H491" s="308"/>
      <c r="I491" s="303"/>
    </row>
    <row r="492" spans="2:9" ht="30.75" thickBot="1">
      <c r="B492" s="298" t="s">
        <v>113</v>
      </c>
      <c r="C492" s="337"/>
      <c r="D492" s="299"/>
      <c r="E492" s="299"/>
      <c r="F492" s="302"/>
      <c r="G492" s="306"/>
      <c r="H492" s="309"/>
      <c r="I492" s="303"/>
    </row>
    <row r="494" spans="2:3" ht="21" customHeight="1">
      <c r="B494" t="s">
        <v>41</v>
      </c>
      <c r="C494" s="335" t="s">
        <v>194</v>
      </c>
    </row>
    <row r="495" spans="2:9" ht="21" customHeight="1" thickBot="1">
      <c r="B495" t="s">
        <v>9</v>
      </c>
      <c r="C495" s="193" t="s">
        <v>36</v>
      </c>
      <c r="D495" t="s">
        <v>339</v>
      </c>
      <c r="E495" t="s">
        <v>340</v>
      </c>
      <c r="F495" t="s">
        <v>39</v>
      </c>
      <c r="G495" t="s">
        <v>40</v>
      </c>
      <c r="H495" s="255" t="s">
        <v>114</v>
      </c>
      <c r="I495" s="255" t="s">
        <v>115</v>
      </c>
    </row>
    <row r="496" spans="2:9" ht="21" customHeight="1" thickBot="1">
      <c r="B496" s="296" t="s">
        <v>100</v>
      </c>
      <c r="C496" s="337" t="s">
        <v>196</v>
      </c>
      <c r="D496" s="299"/>
      <c r="E496" s="299"/>
      <c r="F496" s="301" t="s">
        <v>1</v>
      </c>
      <c r="G496" s="304" t="s">
        <v>6</v>
      </c>
      <c r="H496" s="308"/>
      <c r="I496" s="303" t="s">
        <v>115</v>
      </c>
    </row>
    <row r="497" spans="2:9" ht="21" customHeight="1" thickBot="1">
      <c r="B497" s="298" t="s">
        <v>102</v>
      </c>
      <c r="C497" s="337" t="s">
        <v>222</v>
      </c>
      <c r="D497" s="299"/>
      <c r="E497" s="299"/>
      <c r="F497" s="301" t="s">
        <v>1</v>
      </c>
      <c r="G497" s="304"/>
      <c r="H497" s="308"/>
      <c r="I497" s="303" t="s">
        <v>115</v>
      </c>
    </row>
    <row r="498" spans="2:9" ht="21" customHeight="1" thickBot="1">
      <c r="B498" s="298" t="s">
        <v>103</v>
      </c>
      <c r="C498" s="337" t="s">
        <v>195</v>
      </c>
      <c r="D498" s="299"/>
      <c r="E498" s="299"/>
      <c r="F498" s="301" t="s">
        <v>1</v>
      </c>
      <c r="G498" s="304" t="s">
        <v>138</v>
      </c>
      <c r="H498" s="308"/>
      <c r="I498" s="303" t="s">
        <v>116</v>
      </c>
    </row>
    <row r="499" spans="2:9" ht="21" customHeight="1" thickBot="1">
      <c r="B499" s="298" t="s">
        <v>104</v>
      </c>
      <c r="C499" s="337" t="s">
        <v>212</v>
      </c>
      <c r="D499" s="299"/>
      <c r="E499" s="299"/>
      <c r="F499" s="301" t="s">
        <v>1</v>
      </c>
      <c r="G499" s="304"/>
      <c r="H499" s="308"/>
      <c r="I499" s="303" t="s">
        <v>115</v>
      </c>
    </row>
    <row r="500" spans="2:9" ht="41.25" thickBot="1">
      <c r="B500" s="298" t="s">
        <v>105</v>
      </c>
      <c r="C500" s="337" t="s">
        <v>230</v>
      </c>
      <c r="D500" s="299"/>
      <c r="E500" s="299"/>
      <c r="F500" s="301" t="s">
        <v>2</v>
      </c>
      <c r="G500" s="304" t="s">
        <v>101</v>
      </c>
      <c r="H500" s="308"/>
      <c r="I500" s="303" t="s">
        <v>116</v>
      </c>
    </row>
    <row r="501" spans="2:9" ht="41.25" thickBot="1">
      <c r="B501" s="298" t="s">
        <v>106</v>
      </c>
      <c r="C501" s="337" t="s">
        <v>232</v>
      </c>
      <c r="D501" s="299"/>
      <c r="E501" s="299"/>
      <c r="F501" s="301" t="s">
        <v>2</v>
      </c>
      <c r="G501" s="304" t="s">
        <v>101</v>
      </c>
      <c r="H501" s="308"/>
      <c r="I501" s="303" t="s">
        <v>116</v>
      </c>
    </row>
    <row r="502" spans="2:9" ht="41.25" thickBot="1">
      <c r="B502" s="298" t="s">
        <v>107</v>
      </c>
      <c r="C502" s="337" t="s">
        <v>233</v>
      </c>
      <c r="D502" s="299"/>
      <c r="E502" s="299"/>
      <c r="F502" s="301" t="s">
        <v>2</v>
      </c>
      <c r="G502" s="304" t="s">
        <v>101</v>
      </c>
      <c r="H502" s="308"/>
      <c r="I502" s="303" t="s">
        <v>116</v>
      </c>
    </row>
    <row r="503" spans="2:9" ht="41.25" thickBot="1">
      <c r="B503" s="298" t="s">
        <v>108</v>
      </c>
      <c r="C503" s="337" t="s">
        <v>268</v>
      </c>
      <c r="D503" s="299"/>
      <c r="E503" s="299"/>
      <c r="F503" s="301" t="s">
        <v>42</v>
      </c>
      <c r="G503" s="304" t="s">
        <v>155</v>
      </c>
      <c r="H503" s="308"/>
      <c r="I503" s="303" t="s">
        <v>116</v>
      </c>
    </row>
    <row r="504" spans="2:9" ht="41.25" thickBot="1">
      <c r="B504" s="298" t="s">
        <v>110</v>
      </c>
      <c r="C504" s="337" t="s">
        <v>269</v>
      </c>
      <c r="D504" s="299"/>
      <c r="E504" s="299"/>
      <c r="F504" s="301" t="s">
        <v>42</v>
      </c>
      <c r="G504" s="304" t="s">
        <v>155</v>
      </c>
      <c r="H504" s="308"/>
      <c r="I504" s="303" t="s">
        <v>116</v>
      </c>
    </row>
    <row r="505" spans="2:9" ht="30.75" thickBot="1">
      <c r="B505" s="298" t="s">
        <v>111</v>
      </c>
      <c r="C505" s="337" t="s">
        <v>270</v>
      </c>
      <c r="D505" s="299"/>
      <c r="E505" s="299"/>
      <c r="F505" s="301" t="s">
        <v>42</v>
      </c>
      <c r="G505" s="304" t="s">
        <v>261</v>
      </c>
      <c r="H505" s="308"/>
      <c r="I505" s="303" t="s">
        <v>116</v>
      </c>
    </row>
    <row r="506" spans="2:9" ht="30.75" thickBot="1">
      <c r="B506" s="298" t="s">
        <v>112</v>
      </c>
      <c r="C506" s="337" t="s">
        <v>271</v>
      </c>
      <c r="D506" s="299"/>
      <c r="E506" s="299"/>
      <c r="F506" s="301" t="s">
        <v>42</v>
      </c>
      <c r="G506" s="304" t="s">
        <v>261</v>
      </c>
      <c r="H506" s="308"/>
      <c r="I506" s="303" t="s">
        <v>116</v>
      </c>
    </row>
    <row r="507" spans="2:9" ht="30.75" thickBot="1">
      <c r="B507" s="298" t="s">
        <v>113</v>
      </c>
      <c r="C507" s="337" t="s">
        <v>287</v>
      </c>
      <c r="D507" s="299"/>
      <c r="E507" s="299"/>
      <c r="F507" s="302" t="s">
        <v>43</v>
      </c>
      <c r="G507" s="306" t="s">
        <v>167</v>
      </c>
      <c r="H507" s="309"/>
      <c r="I507" s="303" t="s">
        <v>115</v>
      </c>
    </row>
    <row r="508" spans="2:9" ht="21" customHeight="1" thickBot="1">
      <c r="B508" s="312" t="s">
        <v>112</v>
      </c>
      <c r="C508" s="338" t="s">
        <v>288</v>
      </c>
      <c r="D508" s="313"/>
      <c r="E508" s="313"/>
      <c r="F508" s="302" t="s">
        <v>43</v>
      </c>
      <c r="G508" s="324" t="s">
        <v>146</v>
      </c>
      <c r="H508" s="314"/>
      <c r="I508" s="303" t="s">
        <v>115</v>
      </c>
    </row>
    <row r="509" spans="2:9" ht="21" customHeight="1" thickBot="1">
      <c r="B509" s="312" t="s">
        <v>113</v>
      </c>
      <c r="C509" s="338" t="s">
        <v>314</v>
      </c>
      <c r="D509" s="313"/>
      <c r="E509" s="313"/>
      <c r="F509" s="301" t="s">
        <v>43</v>
      </c>
      <c r="G509" s="304" t="s">
        <v>299</v>
      </c>
      <c r="H509" s="308"/>
      <c r="I509" s="303" t="s">
        <v>115</v>
      </c>
    </row>
    <row r="510" spans="2:9" ht="42" customHeight="1">
      <c r="B510" s="312" t="s">
        <v>112</v>
      </c>
      <c r="C510" s="338" t="s">
        <v>332</v>
      </c>
      <c r="D510" s="313"/>
      <c r="E510" s="313"/>
      <c r="F510" s="183" t="s">
        <v>122</v>
      </c>
      <c r="G510" s="324"/>
      <c r="H510" s="314"/>
      <c r="I510" s="303" t="s">
        <v>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orientation="portrait" paperSize="9" scale="79" r:id="rId30"/>
  <tableParts>
    <tablePart r:id="rId18"/>
    <tablePart r:id="rId3"/>
    <tablePart r:id="rId23"/>
    <tablePart r:id="rId6"/>
    <tablePart r:id="rId29"/>
    <tablePart r:id="rId28"/>
    <tablePart r:id="rId7"/>
    <tablePart r:id="rId16"/>
    <tablePart r:id="rId24"/>
    <tablePart r:id="rId21"/>
    <tablePart r:id="rId13"/>
    <tablePart r:id="rId19"/>
    <tablePart r:id="rId9"/>
    <tablePart r:id="rId5"/>
    <tablePart r:id="rId10"/>
    <tablePart r:id="rId1"/>
    <tablePart r:id="rId4"/>
    <tablePart r:id="rId15"/>
    <tablePart r:id="rId14"/>
    <tablePart r:id="rId22"/>
    <tablePart r:id="rId12"/>
    <tablePart r:id="rId8"/>
    <tablePart r:id="rId20"/>
    <tablePart r:id="rId25"/>
    <tablePart r:id="rId17"/>
    <tablePart r:id="rId11"/>
    <tablePart r:id="rId27"/>
    <tablePart r:id="rId2"/>
    <tablePart r:id="rId26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5" zoomScaleNormal="85" zoomScalePageLayoutView="0" workbookViewId="0" topLeftCell="A1">
      <selection activeCell="K21" sqref="K21"/>
    </sheetView>
  </sheetViews>
  <sheetFormatPr defaultColWidth="9.140625" defaultRowHeight="15"/>
  <cols>
    <col min="4" max="4" width="17.8515625" style="0" customWidth="1"/>
    <col min="5" max="5" width="16.421875" style="0" customWidth="1"/>
    <col min="9" max="9" width="13.28125" style="0" customWidth="1"/>
    <col min="10" max="10" width="18.28125" style="0" customWidth="1"/>
    <col min="11" max="11" width="16.140625" style="0" customWidth="1"/>
    <col min="13" max="13" width="12.00390625" style="0" customWidth="1"/>
  </cols>
  <sheetData>
    <row r="1" spans="8:10" ht="18">
      <c r="H1" s="3" t="s">
        <v>0</v>
      </c>
      <c r="I1" s="4"/>
      <c r="J1" s="4"/>
    </row>
    <row r="2" ht="15">
      <c r="E2" t="str">
        <f>турнир!C1</f>
        <v>Открытое Первенство Вологодской области по джиу-джитсу 27-28.01.2018
</v>
      </c>
    </row>
    <row r="3" spans="6:14" ht="15">
      <c r="F3" s="245" t="s">
        <v>367</v>
      </c>
      <c r="G3" s="245"/>
      <c r="H3" s="245"/>
      <c r="N3" s="17"/>
    </row>
    <row r="4" ht="15">
      <c r="N4" s="17"/>
    </row>
    <row r="5" spans="7:14" ht="15">
      <c r="G5" t="s">
        <v>72</v>
      </c>
      <c r="N5" s="17"/>
    </row>
    <row r="6" spans="3:14" ht="15">
      <c r="C6" t="s">
        <v>73</v>
      </c>
      <c r="L6" t="s">
        <v>74</v>
      </c>
      <c r="N6" s="17"/>
    </row>
    <row r="7" spans="2:14" ht="15">
      <c r="B7" s="273"/>
      <c r="C7" s="269"/>
      <c r="D7" s="260"/>
      <c r="E7" s="260"/>
      <c r="F7" s="260"/>
      <c r="G7" s="193"/>
      <c r="H7" s="260"/>
      <c r="I7" s="260"/>
      <c r="J7" s="260"/>
      <c r="K7" s="260"/>
      <c r="L7" s="268"/>
      <c r="M7" s="260"/>
      <c r="N7" s="17"/>
    </row>
    <row r="8" spans="2:14" ht="15">
      <c r="B8" s="260"/>
      <c r="C8" s="265"/>
      <c r="D8" s="266"/>
      <c r="E8" s="267"/>
      <c r="F8" s="267"/>
      <c r="G8" s="193"/>
      <c r="H8" s="260"/>
      <c r="I8" s="260"/>
      <c r="J8" s="260"/>
      <c r="K8" s="261"/>
      <c r="L8" s="270"/>
      <c r="M8" s="270"/>
      <c r="N8" s="17"/>
    </row>
    <row r="9" spans="2:14" ht="15">
      <c r="B9" s="269"/>
      <c r="C9" s="274"/>
      <c r="D9" s="260"/>
      <c r="E9" s="263"/>
      <c r="F9" s="267"/>
      <c r="G9" s="193"/>
      <c r="H9" s="260"/>
      <c r="I9" s="260"/>
      <c r="J9" s="261"/>
      <c r="K9" s="262"/>
      <c r="L9" s="273"/>
      <c r="M9" s="269"/>
      <c r="N9" s="17"/>
    </row>
    <row r="10" spans="2:14" ht="15">
      <c r="B10" s="268"/>
      <c r="C10" s="260"/>
      <c r="D10" s="260"/>
      <c r="E10" s="266"/>
      <c r="F10" s="267"/>
      <c r="G10" s="193"/>
      <c r="H10" s="260"/>
      <c r="I10" s="260"/>
      <c r="J10" s="261"/>
      <c r="K10" s="263"/>
      <c r="L10" s="268"/>
      <c r="M10" s="260"/>
      <c r="N10" s="17"/>
    </row>
    <row r="11" spans="2:14" ht="15">
      <c r="B11" s="270"/>
      <c r="C11" s="265"/>
      <c r="D11" s="266"/>
      <c r="E11" s="263"/>
      <c r="F11" s="263"/>
      <c r="G11" s="193"/>
      <c r="H11" s="260"/>
      <c r="I11" s="261"/>
      <c r="J11" s="262"/>
      <c r="K11" s="264"/>
      <c r="L11" s="270"/>
      <c r="M11" s="270"/>
      <c r="N11" s="17"/>
    </row>
    <row r="12" spans="2:14" ht="15">
      <c r="B12" s="269"/>
      <c r="C12" s="274"/>
      <c r="D12" s="260"/>
      <c r="E12" s="267"/>
      <c r="F12" s="263"/>
      <c r="G12" s="193"/>
      <c r="H12" s="260"/>
      <c r="I12" s="261"/>
      <c r="J12" s="260"/>
      <c r="K12" s="265"/>
      <c r="L12" s="316"/>
      <c r="M12" s="269"/>
      <c r="N12" s="17"/>
    </row>
    <row r="13" spans="2:14" ht="15">
      <c r="B13" s="271"/>
      <c r="C13" s="260"/>
      <c r="D13" s="260"/>
      <c r="E13" s="260"/>
      <c r="F13" s="266"/>
      <c r="G13" s="193"/>
      <c r="H13" s="260"/>
      <c r="I13" s="261"/>
      <c r="J13" s="260"/>
      <c r="K13" s="260"/>
      <c r="L13" s="269"/>
      <c r="M13" s="260"/>
      <c r="N13" s="17"/>
    </row>
    <row r="14" spans="2:13" ht="15">
      <c r="B14" s="270"/>
      <c r="C14" s="265"/>
      <c r="D14" s="266"/>
      <c r="E14" s="260"/>
      <c r="F14" s="263"/>
      <c r="G14" s="193"/>
      <c r="H14" s="260"/>
      <c r="I14" s="265"/>
      <c r="J14" s="260"/>
      <c r="K14" s="261"/>
      <c r="L14" s="270"/>
      <c r="M14" s="270"/>
    </row>
    <row r="15" spans="2:13" ht="15">
      <c r="B15" s="269"/>
      <c r="C15" s="274"/>
      <c r="D15" s="260"/>
      <c r="E15" s="263"/>
      <c r="F15" s="263"/>
      <c r="G15" s="440"/>
      <c r="H15" s="440"/>
      <c r="I15" s="261"/>
      <c r="J15" s="261"/>
      <c r="K15" s="262"/>
      <c r="L15" s="269"/>
      <c r="M15" s="269"/>
    </row>
    <row r="16" spans="3:13" ht="15">
      <c r="C16" s="260"/>
      <c r="D16" s="260"/>
      <c r="E16" s="266"/>
      <c r="F16" s="263"/>
      <c r="G16" s="440"/>
      <c r="H16" s="440"/>
      <c r="I16" s="261"/>
      <c r="J16" s="261"/>
      <c r="K16" s="260"/>
      <c r="L16" s="316"/>
      <c r="M16" s="260"/>
    </row>
    <row r="17" spans="2:13" ht="15">
      <c r="B17" s="270"/>
      <c r="C17" s="265"/>
      <c r="D17" s="266"/>
      <c r="E17" s="263"/>
      <c r="F17" s="260"/>
      <c r="G17" s="193"/>
      <c r="H17" s="260"/>
      <c r="I17" s="260"/>
      <c r="J17" s="265"/>
      <c r="K17" s="261"/>
      <c r="L17" s="270"/>
      <c r="M17" s="270"/>
    </row>
    <row r="18" spans="2:13" ht="15">
      <c r="B18" s="269"/>
      <c r="C18" s="274"/>
      <c r="D18" s="260"/>
      <c r="E18" s="260"/>
      <c r="F18" s="260"/>
      <c r="G18" s="193"/>
      <c r="H18" s="260"/>
      <c r="I18" s="260"/>
      <c r="J18" s="260"/>
      <c r="K18" s="265"/>
      <c r="L18" s="317"/>
      <c r="M18" s="269"/>
    </row>
    <row r="19" spans="2:13" ht="15">
      <c r="B19" s="272"/>
      <c r="C19" s="272"/>
      <c r="D19" s="272"/>
      <c r="E19" s="272"/>
      <c r="F19" s="272"/>
      <c r="H19" s="272"/>
      <c r="I19" s="272"/>
      <c r="J19" s="272"/>
      <c r="K19" s="272"/>
      <c r="L19" s="272"/>
      <c r="M19" s="272"/>
    </row>
    <row r="24" ht="15">
      <c r="G24" t="s">
        <v>75</v>
      </c>
    </row>
    <row r="25" spans="3:12" ht="15">
      <c r="C25" s="272"/>
      <c r="D25" s="272"/>
      <c r="E25" s="272"/>
      <c r="F25" s="272"/>
      <c r="G25" s="272"/>
      <c r="H25" s="272"/>
      <c r="I25" s="272"/>
      <c r="J25" s="272"/>
      <c r="K25" s="272"/>
      <c r="L25" s="272">
        <f>L13</f>
        <v>0</v>
      </c>
    </row>
    <row r="26" spans="2:13" ht="15">
      <c r="B26" s="247"/>
      <c r="C26" s="275"/>
      <c r="D26" s="276"/>
      <c r="E26" s="277"/>
      <c r="F26" s="277"/>
      <c r="G26" s="272"/>
      <c r="H26" s="272"/>
      <c r="I26" s="272"/>
      <c r="J26" s="272"/>
      <c r="K26" s="278"/>
      <c r="L26" s="279"/>
      <c r="M26" s="247"/>
    </row>
    <row r="27" spans="2:13" ht="15">
      <c r="B27" s="246"/>
      <c r="C27" s="280"/>
      <c r="D27" s="272"/>
      <c r="E27" s="276"/>
      <c r="F27" s="277"/>
      <c r="G27" s="272"/>
      <c r="H27" s="272"/>
      <c r="I27" s="272"/>
      <c r="J27" s="278"/>
      <c r="K27" s="281"/>
      <c r="L27" s="282"/>
      <c r="M27" s="246"/>
    </row>
    <row r="28" spans="3:12" ht="15">
      <c r="C28" s="272"/>
      <c r="D28" s="282"/>
      <c r="E28" s="283"/>
      <c r="F28" s="276"/>
      <c r="G28" s="272"/>
      <c r="H28" s="272"/>
      <c r="I28" s="272"/>
      <c r="J28" s="281"/>
      <c r="K28" s="284"/>
      <c r="L28" s="272"/>
    </row>
    <row r="29" spans="2:13" ht="15">
      <c r="B29" s="17"/>
      <c r="C29" s="277"/>
      <c r="D29" s="277"/>
      <c r="E29" s="280"/>
      <c r="F29" s="284"/>
      <c r="G29" s="272"/>
      <c r="H29" s="272"/>
      <c r="I29" s="275"/>
      <c r="J29" s="272"/>
      <c r="K29" s="279"/>
      <c r="L29" s="277"/>
      <c r="M29" s="17"/>
    </row>
    <row r="30" spans="2:13" ht="15">
      <c r="B30" s="17"/>
      <c r="C30" s="277"/>
      <c r="D30" s="272"/>
      <c r="E30" s="277"/>
      <c r="F30" s="277"/>
      <c r="G30" s="272"/>
      <c r="H30" s="272"/>
      <c r="I30" s="272"/>
      <c r="J30" s="279"/>
      <c r="K30" s="277"/>
      <c r="L30" s="277"/>
      <c r="M30" s="17"/>
    </row>
    <row r="31" spans="5:6" ht="15">
      <c r="E31" s="17"/>
      <c r="F31" s="17"/>
    </row>
    <row r="32" spans="5:14" ht="15.75" thickBot="1">
      <c r="E32" s="17"/>
      <c r="N32" s="172"/>
    </row>
    <row r="33" spans="1:14" ht="16.5" thickBot="1">
      <c r="A33" s="127"/>
      <c r="B33" s="128" t="s">
        <v>76</v>
      </c>
      <c r="C33" s="129"/>
      <c r="D33" s="130"/>
      <c r="F33" t="s">
        <v>6</v>
      </c>
      <c r="I33" s="146" t="s">
        <v>3</v>
      </c>
      <c r="J33" s="248">
        <f>I13</f>
        <v>0</v>
      </c>
      <c r="K33" s="148"/>
      <c r="L33" s="149"/>
      <c r="M33" s="249"/>
      <c r="N33" s="114"/>
    </row>
    <row r="34" spans="9:14" ht="15.75" thickBot="1">
      <c r="I34" s="146" t="s">
        <v>4</v>
      </c>
      <c r="J34" s="248">
        <f>F13</f>
        <v>0</v>
      </c>
      <c r="K34" s="148"/>
      <c r="L34" s="149"/>
      <c r="M34" s="249"/>
      <c r="N34" s="172"/>
    </row>
    <row r="35" spans="2:14" ht="15.75" thickBot="1">
      <c r="B35" s="126"/>
      <c r="I35" s="146" t="s">
        <v>7</v>
      </c>
      <c r="J35" s="248">
        <f>F28</f>
        <v>0</v>
      </c>
      <c r="K35" s="250"/>
      <c r="L35" s="160"/>
      <c r="M35" s="251"/>
      <c r="N35" s="172"/>
    </row>
    <row r="36" spans="2:14" ht="16.5" thickBot="1">
      <c r="B36" s="179" t="s">
        <v>16</v>
      </c>
      <c r="C36" s="177"/>
      <c r="E36" t="s">
        <v>96</v>
      </c>
      <c r="F36" s="48"/>
      <c r="I36" s="146" t="s">
        <v>7</v>
      </c>
      <c r="J36" s="248">
        <f>I28</f>
        <v>0</v>
      </c>
      <c r="K36" s="250"/>
      <c r="L36" s="147"/>
      <c r="M36" s="251"/>
      <c r="N36" s="172"/>
    </row>
    <row r="37" spans="4:6" ht="15.75">
      <c r="D37" s="177"/>
      <c r="E37" s="48"/>
      <c r="F37" s="48"/>
    </row>
  </sheetData>
  <sheetProtection/>
  <mergeCells count="2">
    <mergeCell ref="G15:H15"/>
    <mergeCell ref="G16:H16"/>
  </mergeCell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landscape" paperSize="9" scale="69" r:id="rId4"/>
  <legacyDrawing r:id="rId3"/>
  <oleObjects>
    <oleObject progId="MSWordArt.2" shapeId="1112622" r:id="rId1"/>
    <oleObject progId="MSWordArt.2" shapeId="1112623" r:id="rId2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85" zoomScaleNormal="85" zoomScalePageLayoutView="0" workbookViewId="0" topLeftCell="A1">
      <selection activeCell="B10" sqref="B10:F10"/>
    </sheetView>
  </sheetViews>
  <sheetFormatPr defaultColWidth="11.421875" defaultRowHeight="15"/>
  <cols>
    <col min="1" max="1" width="3.421875" style="48" customWidth="1"/>
    <col min="2" max="2" width="16.7109375" style="176" customWidth="1"/>
    <col min="3" max="3" width="3.7109375" style="177" customWidth="1"/>
    <col min="4" max="4" width="4.00390625" style="177" customWidth="1"/>
    <col min="5" max="5" width="15.7109375" style="48" customWidth="1"/>
    <col min="6" max="6" width="19.140625" style="48" customWidth="1"/>
    <col min="7" max="9" width="3.7109375" style="48" customWidth="1"/>
    <col min="10" max="10" width="4.28125" style="48" customWidth="1"/>
    <col min="11" max="15" width="3.7109375" style="48" customWidth="1"/>
    <col min="16" max="16" width="6.421875" style="48" bestFit="1" customWidth="1"/>
    <col min="17" max="17" width="4.140625" style="48" customWidth="1"/>
    <col min="18" max="18" width="7.28125" style="48" customWidth="1"/>
    <col min="19" max="19" width="5.140625" style="48" customWidth="1"/>
    <col min="20" max="20" width="5.00390625" style="48" customWidth="1"/>
    <col min="21" max="22" width="10.7109375" style="48" hidden="1" customWidth="1"/>
    <col min="23" max="23" width="2.00390625" style="48" customWidth="1"/>
    <col min="24" max="24" width="2.8515625" style="48" customWidth="1"/>
    <col min="25" max="25" width="12.7109375" style="48" customWidth="1"/>
    <col min="26" max="26" width="1.421875" style="48" customWidth="1"/>
    <col min="27" max="27" width="9.7109375" style="48" bestFit="1" customWidth="1"/>
    <col min="28" max="28" width="1.421875" style="48" customWidth="1"/>
    <col min="29" max="29" width="16.421875" style="48" customWidth="1"/>
    <col min="30" max="31" width="10.7109375" style="48" hidden="1" customWidth="1"/>
    <col min="32" max="33" width="11.421875" style="48" customWidth="1"/>
    <col min="34" max="34" width="23.421875" style="48" bestFit="1" customWidth="1"/>
    <col min="35" max="35" width="12.00390625" style="48" bestFit="1" customWidth="1"/>
    <col min="36" max="36" width="14.421875" style="48" customWidth="1"/>
    <col min="37" max="37" width="5.57421875" style="48" bestFit="1" customWidth="1"/>
    <col min="38" max="38" width="3.421875" style="48" bestFit="1" customWidth="1"/>
    <col min="39" max="39" width="9.8515625" style="48" bestFit="1" customWidth="1"/>
    <col min="40" max="16384" width="11.421875" style="48" customWidth="1"/>
  </cols>
  <sheetData>
    <row r="1" spans="2:5" ht="15">
      <c r="B1" t="s">
        <v>41</v>
      </c>
      <c r="C1" s="188"/>
      <c r="E1" s="190" t="s">
        <v>213</v>
      </c>
    </row>
    <row r="2" spans="1:12" s="193" customFormat="1" ht="16.5" thickBot="1">
      <c r="A2" s="52"/>
      <c r="B2" s="191" t="s">
        <v>45</v>
      </c>
      <c r="C2" s="189"/>
      <c r="D2" s="191"/>
      <c r="E2" s="191" t="s">
        <v>39</v>
      </c>
      <c r="G2" s="191"/>
      <c r="H2" s="191"/>
      <c r="I2" s="191"/>
      <c r="J2" s="192"/>
      <c r="K2" s="192"/>
      <c r="L2" s="192"/>
    </row>
    <row r="3" spans="1:12" s="195" customFormat="1" ht="33.75" thickBot="1">
      <c r="A3" s="225">
        <v>1</v>
      </c>
      <c r="B3" s="341" t="s">
        <v>257</v>
      </c>
      <c r="C3" s="342">
        <v>2008</v>
      </c>
      <c r="D3" s="342">
        <v>33</v>
      </c>
      <c r="E3" s="343" t="s">
        <v>42</v>
      </c>
      <c r="F3" s="344" t="s">
        <v>155</v>
      </c>
      <c r="G3" s="194"/>
      <c r="H3" s="194"/>
      <c r="I3" s="194"/>
      <c r="J3" s="196"/>
      <c r="K3" s="196"/>
      <c r="L3" s="196"/>
    </row>
    <row r="4" spans="1:12" s="195" customFormat="1" ht="33.75" thickBot="1">
      <c r="A4" s="225">
        <v>2</v>
      </c>
      <c r="B4" s="347" t="s">
        <v>295</v>
      </c>
      <c r="C4" s="348">
        <v>2007</v>
      </c>
      <c r="D4" s="348">
        <v>35</v>
      </c>
      <c r="E4" s="353" t="s">
        <v>43</v>
      </c>
      <c r="F4" s="350" t="s">
        <v>146</v>
      </c>
      <c r="G4" s="194"/>
      <c r="H4" s="194"/>
      <c r="I4" s="194"/>
      <c r="J4" s="196"/>
      <c r="K4" s="196"/>
      <c r="L4" s="196"/>
    </row>
    <row r="5" spans="1:12" s="195" customFormat="1" ht="33.75" thickBot="1">
      <c r="A5" s="225">
        <v>3</v>
      </c>
      <c r="B5" s="383" t="s">
        <v>302</v>
      </c>
      <c r="C5" s="384">
        <v>2007</v>
      </c>
      <c r="D5" s="384" t="s">
        <v>303</v>
      </c>
      <c r="E5" s="343" t="s">
        <v>43</v>
      </c>
      <c r="F5" s="376" t="s">
        <v>299</v>
      </c>
      <c r="G5" s="194"/>
      <c r="H5" s="194"/>
      <c r="I5" s="194"/>
      <c r="J5" s="196"/>
      <c r="K5" s="196"/>
      <c r="L5" s="196"/>
    </row>
    <row r="6" spans="1:6" s="197" customFormat="1" ht="17.25" thickBot="1">
      <c r="A6" s="226">
        <v>4</v>
      </c>
      <c r="B6" s="341" t="s">
        <v>128</v>
      </c>
      <c r="C6" s="342">
        <v>2008</v>
      </c>
      <c r="D6" s="342">
        <v>35</v>
      </c>
      <c r="E6" s="343" t="s">
        <v>1</v>
      </c>
      <c r="F6" s="344" t="s">
        <v>6</v>
      </c>
    </row>
    <row r="7" spans="1:6" s="197" customFormat="1" ht="33.75" thickBot="1">
      <c r="A7" s="226">
        <v>5</v>
      </c>
      <c r="B7" s="347" t="s">
        <v>109</v>
      </c>
      <c r="C7" s="348">
        <v>2007</v>
      </c>
      <c r="D7" s="348">
        <v>33</v>
      </c>
      <c r="E7" s="353" t="s">
        <v>1</v>
      </c>
      <c r="F7" s="354" t="s">
        <v>6</v>
      </c>
    </row>
    <row r="8" spans="1:6" s="197" customFormat="1" ht="33.75" thickBot="1">
      <c r="A8" s="226">
        <v>6</v>
      </c>
      <c r="B8" s="383" t="s">
        <v>133</v>
      </c>
      <c r="C8" s="384">
        <v>2008</v>
      </c>
      <c r="D8" s="384">
        <v>36</v>
      </c>
      <c r="E8" s="343" t="s">
        <v>1</v>
      </c>
      <c r="F8" s="344" t="s">
        <v>6</v>
      </c>
    </row>
    <row r="9" spans="1:5" ht="17.25" thickBot="1">
      <c r="A9" s="227">
        <v>7</v>
      </c>
      <c r="B9" s="341" t="s">
        <v>218</v>
      </c>
      <c r="C9" s="342"/>
      <c r="D9" s="342"/>
      <c r="E9" s="395" t="s">
        <v>203</v>
      </c>
    </row>
    <row r="10" spans="1:6" ht="33.75" thickBot="1">
      <c r="A10" s="228">
        <v>8</v>
      </c>
      <c r="B10" s="347" t="s">
        <v>307</v>
      </c>
      <c r="C10" s="348">
        <v>2007</v>
      </c>
      <c r="D10" s="348">
        <v>36</v>
      </c>
      <c r="E10" s="349" t="s">
        <v>43</v>
      </c>
      <c r="F10" s="350" t="s">
        <v>299</v>
      </c>
    </row>
    <row r="11" spans="2:30" ht="16.5" thickBot="1">
      <c r="B11" s="49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 t="e">
        <f>IF(#REF!="",IF(#REF!="",IF(#REF!="",2,3),4),5)</f>
        <v>#REF!</v>
      </c>
      <c r="V11" s="51"/>
      <c r="Y11" s="53"/>
      <c r="Z11" s="53"/>
      <c r="AA11" s="53"/>
      <c r="AB11" s="53"/>
      <c r="AD11" s="52"/>
    </row>
    <row r="12" spans="1:30" ht="21" thickBot="1">
      <c r="A12" s="54"/>
      <c r="B12" s="415" t="s">
        <v>53</v>
      </c>
      <c r="C12" s="416"/>
      <c r="D12" s="416"/>
      <c r="E12" s="417"/>
      <c r="F12" s="203" t="s">
        <v>17</v>
      </c>
      <c r="G12" s="204"/>
      <c r="H12" s="205">
        <v>1</v>
      </c>
      <c r="I12" s="206"/>
      <c r="J12" s="207">
        <v>2</v>
      </c>
      <c r="K12" s="206"/>
      <c r="L12" s="207">
        <v>3</v>
      </c>
      <c r="M12" s="206"/>
      <c r="N12" s="207">
        <v>4</v>
      </c>
      <c r="O12" s="208"/>
      <c r="P12" s="55" t="s">
        <v>18</v>
      </c>
      <c r="Q12" s="56" t="s">
        <v>19</v>
      </c>
      <c r="R12" s="57" t="s">
        <v>20</v>
      </c>
      <c r="S12" s="58"/>
      <c r="T12" s="58"/>
      <c r="U12" s="52" t="e">
        <f>IF(#REF!="",IF(#REF!="",IF(#REF!="",2,3),4),5)</f>
        <v>#REF!</v>
      </c>
      <c r="V12" s="58"/>
      <c r="Y12" s="53"/>
      <c r="Z12" s="53"/>
      <c r="AA12" s="59"/>
      <c r="AB12" s="59"/>
      <c r="AD12" s="52"/>
    </row>
    <row r="13" spans="1:26" ht="16.5" thickBot="1">
      <c r="A13" s="60"/>
      <c r="B13" s="434" t="str">
        <f>B3</f>
        <v>Александров Владислав</v>
      </c>
      <c r="C13" s="435"/>
      <c r="D13" s="435"/>
      <c r="E13" s="435"/>
      <c r="F13" s="61" t="str">
        <f>E3</f>
        <v>Кириллов</v>
      </c>
      <c r="G13" s="62"/>
      <c r="H13" s="63"/>
      <c r="I13" s="64"/>
      <c r="J13" s="65">
        <v>9</v>
      </c>
      <c r="K13" s="66">
        <v>6</v>
      </c>
      <c r="L13" s="65">
        <v>99</v>
      </c>
      <c r="M13" s="67">
        <v>0</v>
      </c>
      <c r="N13" s="233"/>
      <c r="O13" s="69"/>
      <c r="P13" s="70">
        <v>1</v>
      </c>
      <c r="Q13" s="71">
        <v>108</v>
      </c>
      <c r="R13" s="72">
        <v>1</v>
      </c>
      <c r="S13" s="73"/>
      <c r="T13" s="73"/>
      <c r="U13" s="53">
        <f>IF(R13="",0,R13)</f>
        <v>1</v>
      </c>
      <c r="V13" s="53" t="e">
        <f>IF(#REF!="",0,#REF!)</f>
        <v>#REF!</v>
      </c>
      <c r="Y13" s="53"/>
      <c r="Z13" s="53"/>
    </row>
    <row r="14" spans="1:26" ht="16.5" thickBot="1">
      <c r="A14" s="60"/>
      <c r="B14" s="434" t="str">
        <f>B4</f>
        <v>Наговицын Никита</v>
      </c>
      <c r="C14" s="435"/>
      <c r="D14" s="435"/>
      <c r="E14" s="435"/>
      <c r="F14" s="61" t="str">
        <f>E4</f>
        <v>Череповец</v>
      </c>
      <c r="G14" s="62"/>
      <c r="H14" s="74">
        <v>6</v>
      </c>
      <c r="I14" s="67">
        <v>9</v>
      </c>
      <c r="J14" s="75"/>
      <c r="K14" s="64"/>
      <c r="L14" s="65">
        <v>0</v>
      </c>
      <c r="M14" s="67">
        <v>1</v>
      </c>
      <c r="N14" s="68"/>
      <c r="O14" s="69"/>
      <c r="P14" s="70">
        <v>1</v>
      </c>
      <c r="Q14" s="76">
        <v>6</v>
      </c>
      <c r="R14" s="72">
        <v>2</v>
      </c>
      <c r="S14" s="73"/>
      <c r="T14" s="73"/>
      <c r="U14" s="53">
        <f>IF(R14="",0,R14)</f>
        <v>2</v>
      </c>
      <c r="V14" s="53" t="e">
        <f>IF(#REF!="",0,#REF!)</f>
        <v>#REF!</v>
      </c>
      <c r="Y14" s="77" t="s">
        <v>21</v>
      </c>
      <c r="Z14" s="53"/>
    </row>
    <row r="15" spans="1:33" ht="16.5" customHeight="1" thickBot="1">
      <c r="A15" s="60"/>
      <c r="B15" s="436" t="str">
        <f>B5</f>
        <v>Иванов Роман</v>
      </c>
      <c r="C15" s="437"/>
      <c r="D15" s="437"/>
      <c r="E15" s="437"/>
      <c r="F15" s="61" t="str">
        <f>E5</f>
        <v>Череповец</v>
      </c>
      <c r="G15" s="62"/>
      <c r="H15" s="74">
        <v>0</v>
      </c>
      <c r="I15" s="67">
        <v>99</v>
      </c>
      <c r="J15" s="65">
        <v>1</v>
      </c>
      <c r="K15" s="67">
        <v>0</v>
      </c>
      <c r="L15" s="75"/>
      <c r="M15" s="64"/>
      <c r="N15" s="232"/>
      <c r="O15" s="69"/>
      <c r="P15" s="70">
        <v>1</v>
      </c>
      <c r="Q15" s="76">
        <v>1</v>
      </c>
      <c r="R15" s="72">
        <v>3</v>
      </c>
      <c r="S15" s="73"/>
      <c r="T15" s="73"/>
      <c r="U15" s="53">
        <f>IF(R15="",0,R15)</f>
        <v>3</v>
      </c>
      <c r="V15" s="53" t="e">
        <f>IF(#REF!="",0,#REF!)</f>
        <v>#REF!</v>
      </c>
      <c r="X15" s="53"/>
      <c r="Y15" s="421" t="str">
        <f>турнир!C1</f>
        <v>Открытое Первенство Вологодской области по джиу-джитсу 27-28.01.2018
</v>
      </c>
      <c r="Z15" s="421"/>
      <c r="AA15" s="421"/>
      <c r="AB15" s="421"/>
      <c r="AC15" s="421"/>
      <c r="AD15" s="421"/>
      <c r="AE15" s="421"/>
      <c r="AF15" s="421"/>
      <c r="AG15" s="421"/>
    </row>
    <row r="16" spans="1:33" ht="23.25" customHeight="1" thickBot="1">
      <c r="A16" s="60"/>
      <c r="B16" s="422" t="str">
        <f>B6</f>
        <v>Чудинов Глеб</v>
      </c>
      <c r="C16" s="423"/>
      <c r="D16" s="423"/>
      <c r="E16" s="423"/>
      <c r="F16" s="202" t="str">
        <f>E6</f>
        <v>Вологда</v>
      </c>
      <c r="G16" s="79"/>
      <c r="H16" s="80"/>
      <c r="I16" s="231"/>
      <c r="J16" s="82"/>
      <c r="K16" s="81"/>
      <c r="L16" s="82"/>
      <c r="M16" s="231"/>
      <c r="N16" s="83"/>
      <c r="O16" s="84"/>
      <c r="P16" s="85"/>
      <c r="Q16" s="86"/>
      <c r="R16" s="72"/>
      <c r="S16" s="73"/>
      <c r="T16" s="73"/>
      <c r="U16" s="53">
        <f>IF(R16="",0,R16)</f>
        <v>0</v>
      </c>
      <c r="V16" s="53" t="e">
        <f>IF(#REF!="",0,#REF!)</f>
        <v>#REF!</v>
      </c>
      <c r="X16" s="53"/>
      <c r="Y16" s="421"/>
      <c r="Z16" s="421"/>
      <c r="AA16" s="421"/>
      <c r="AB16" s="421"/>
      <c r="AC16" s="421"/>
      <c r="AD16" s="421"/>
      <c r="AE16" s="421"/>
      <c r="AF16" s="421"/>
      <c r="AG16" s="421"/>
    </row>
    <row r="17" spans="1:29" ht="16.5" thickBot="1">
      <c r="A17" s="87"/>
      <c r="B17" s="49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53"/>
      <c r="Z17" s="53"/>
      <c r="AB17" s="53"/>
      <c r="AC17" s="53"/>
    </row>
    <row r="18" spans="1:38" ht="16.5" thickTop="1">
      <c r="A18" s="87"/>
      <c r="B18" s="88" t="s">
        <v>22</v>
      </c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X18" s="53"/>
      <c r="Y18" s="89"/>
      <c r="Z18" s="90"/>
      <c r="AA18" s="89"/>
      <c r="AB18" s="53"/>
      <c r="AC18" s="91" t="s">
        <v>23</v>
      </c>
      <c r="AG18" s="92"/>
      <c r="AH18" s="2"/>
      <c r="AI18" s="92"/>
      <c r="AJ18" s="92"/>
      <c r="AK18" s="93"/>
      <c r="AL18" s="94"/>
    </row>
    <row r="19" spans="1:38" ht="43.5" thickBot="1">
      <c r="A19" s="87"/>
      <c r="B19" s="49"/>
      <c r="C19" s="50"/>
      <c r="D19" s="50"/>
      <c r="E19" s="51"/>
      <c r="F19" s="51"/>
      <c r="G19" s="95"/>
      <c r="H19" s="51"/>
      <c r="I19" s="51"/>
      <c r="J19" s="51"/>
      <c r="K19" s="51"/>
      <c r="L19" s="96"/>
      <c r="M19" s="51"/>
      <c r="N19" s="51"/>
      <c r="O19" s="51"/>
      <c r="P19" s="51"/>
      <c r="Q19" s="51"/>
      <c r="R19" s="51"/>
      <c r="S19" s="51"/>
      <c r="T19" s="51"/>
      <c r="U19" s="51"/>
      <c r="V19" s="51"/>
      <c r="X19" s="53"/>
      <c r="Y19" s="53"/>
      <c r="Z19" s="53"/>
      <c r="AA19" s="53"/>
      <c r="AB19" s="53"/>
      <c r="AC19" s="198" t="str">
        <f>E1</f>
        <v>2007-2008 г.р. до 36 кг. Не-ваза</v>
      </c>
      <c r="AG19" s="9"/>
      <c r="AH19" s="97"/>
      <c r="AI19" s="9"/>
      <c r="AJ19" s="9"/>
      <c r="AK19" s="98"/>
      <c r="AL19" s="99"/>
    </row>
    <row r="20" spans="1:39" ht="17.25" thickBot="1" thickTop="1">
      <c r="A20" s="87"/>
      <c r="B20" s="100" t="s">
        <v>24</v>
      </c>
      <c r="C20" s="199">
        <v>1</v>
      </c>
      <c r="D20" s="424" t="str">
        <f>B13</f>
        <v>Александров Владислав</v>
      </c>
      <c r="E20" s="425"/>
      <c r="F20" s="214" t="str">
        <f>B14</f>
        <v>Наговицын Никита</v>
      </c>
      <c r="G20" s="220">
        <v>9</v>
      </c>
      <c r="H20" s="220">
        <v>6</v>
      </c>
      <c r="I20" s="96"/>
      <c r="J20" s="100" t="s">
        <v>25</v>
      </c>
      <c r="K20" s="101">
        <v>6</v>
      </c>
      <c r="L20" s="426" t="str">
        <f>B13</f>
        <v>Александров Владислав</v>
      </c>
      <c r="M20" s="427"/>
      <c r="N20" s="427"/>
      <c r="O20" s="428"/>
      <c r="P20" s="222" t="str">
        <f>B15</f>
        <v>Иванов Роман</v>
      </c>
      <c r="Q20" s="215"/>
      <c r="R20" s="215"/>
      <c r="S20" s="220">
        <v>99</v>
      </c>
      <c r="T20" s="220">
        <v>0</v>
      </c>
      <c r="U20" s="96"/>
      <c r="V20" s="96"/>
      <c r="X20" s="104" t="s">
        <v>26</v>
      </c>
      <c r="Y20" s="105" t="str">
        <f>D20</f>
        <v>Александров Владислав</v>
      </c>
      <c r="Z20" s="106"/>
      <c r="AA20" s="53"/>
      <c r="AB20" s="53"/>
      <c r="AG20" s="9"/>
      <c r="AH20" s="97"/>
      <c r="AI20" s="9"/>
      <c r="AJ20" s="9"/>
      <c r="AK20" s="98"/>
      <c r="AL20" s="99"/>
      <c r="AM20" s="107"/>
    </row>
    <row r="21" spans="1:39" ht="16.5" thickBot="1">
      <c r="A21" s="87"/>
      <c r="B21" s="100" t="s">
        <v>27</v>
      </c>
      <c r="C21" s="200">
        <v>2</v>
      </c>
      <c r="D21" s="429" t="str">
        <f>B15</f>
        <v>Иванов Роман</v>
      </c>
      <c r="E21" s="430"/>
      <c r="F21" s="216" t="str">
        <f>B16</f>
        <v>Чудинов Глеб</v>
      </c>
      <c r="G21" s="230"/>
      <c r="H21" s="221"/>
      <c r="I21" s="96"/>
      <c r="J21" s="100" t="s">
        <v>28</v>
      </c>
      <c r="K21" s="108">
        <v>9</v>
      </c>
      <c r="L21" s="431" t="str">
        <f>B14</f>
        <v>Наговицын Никита</v>
      </c>
      <c r="M21" s="432"/>
      <c r="N21" s="432"/>
      <c r="O21" s="404"/>
      <c r="P21" s="223" t="str">
        <f>B16</f>
        <v>Чудинов Глеб</v>
      </c>
      <c r="Q21" s="217"/>
      <c r="R21" s="217"/>
      <c r="S21" s="221"/>
      <c r="T21" s="221"/>
      <c r="U21" s="96"/>
      <c r="V21" s="96"/>
      <c r="X21" s="53"/>
      <c r="Y21" s="53"/>
      <c r="Z21" s="112"/>
      <c r="AA21" s="113"/>
      <c r="AB21" s="114"/>
      <c r="AG21" s="115"/>
      <c r="AH21" s="97"/>
      <c r="AI21" s="9"/>
      <c r="AJ21" s="9"/>
      <c r="AK21" s="99"/>
      <c r="AL21" s="99"/>
      <c r="AM21" s="107"/>
    </row>
    <row r="22" spans="1:39" ht="16.5" thickBot="1">
      <c r="A22" s="87"/>
      <c r="B22" s="116" t="s">
        <v>29</v>
      </c>
      <c r="C22" s="201">
        <v>5</v>
      </c>
      <c r="D22" s="438" t="str">
        <f>B14</f>
        <v>Наговицын Никита</v>
      </c>
      <c r="E22" s="439"/>
      <c r="F22" s="218" t="str">
        <f>B15</f>
        <v>Иванов Роман</v>
      </c>
      <c r="G22" s="221">
        <v>0</v>
      </c>
      <c r="H22" s="221">
        <v>1</v>
      </c>
      <c r="I22" s="96"/>
      <c r="J22" s="116" t="s">
        <v>30</v>
      </c>
      <c r="K22" s="117">
        <v>10</v>
      </c>
      <c r="L22" s="413" t="str">
        <f>B13</f>
        <v>Александров Владислав</v>
      </c>
      <c r="M22" s="414"/>
      <c r="N22" s="414"/>
      <c r="O22" s="409"/>
      <c r="P22" s="224" t="str">
        <f>B16</f>
        <v>Чудинов Глеб</v>
      </c>
      <c r="Q22" s="219"/>
      <c r="R22" s="219"/>
      <c r="S22" s="229"/>
      <c r="T22" s="221"/>
      <c r="U22" s="96"/>
      <c r="V22" s="96"/>
      <c r="X22" s="104"/>
      <c r="Z22" s="120"/>
      <c r="AA22" s="242" t="str">
        <f>Y20</f>
        <v>Александров Владислав</v>
      </c>
      <c r="AB22" s="121"/>
      <c r="AC22" s="122"/>
      <c r="AG22" s="123"/>
      <c r="AH22" s="124"/>
      <c r="AI22" s="123"/>
      <c r="AJ22" s="123"/>
      <c r="AK22" s="9"/>
      <c r="AL22" s="123"/>
      <c r="AM22" s="123"/>
    </row>
    <row r="23" spans="1:39" ht="16.5" thickBot="1">
      <c r="A23" s="125"/>
      <c r="B23" s="126"/>
      <c r="C23" s="127"/>
      <c r="D23" s="128"/>
      <c r="E23" s="129"/>
      <c r="F23" s="130"/>
      <c r="G23" s="131"/>
      <c r="H23" s="131"/>
      <c r="I23" s="132"/>
      <c r="J23" s="126"/>
      <c r="K23" s="127"/>
      <c r="L23" s="399"/>
      <c r="M23" s="399"/>
      <c r="N23" s="399"/>
      <c r="O23" s="399"/>
      <c r="P23" s="128"/>
      <c r="Q23" s="133"/>
      <c r="R23" s="129"/>
      <c r="S23" s="131"/>
      <c r="T23" s="131"/>
      <c r="U23" s="96"/>
      <c r="V23" s="96"/>
      <c r="X23" s="53"/>
      <c r="Y23" s="53"/>
      <c r="Z23" s="134"/>
      <c r="AA23" s="135"/>
      <c r="AB23" s="114"/>
      <c r="AC23" s="114"/>
      <c r="AG23" s="115"/>
      <c r="AH23" s="97"/>
      <c r="AI23" s="124"/>
      <c r="AJ23" s="9"/>
      <c r="AK23" s="99"/>
      <c r="AL23" s="99"/>
      <c r="AM23" s="115"/>
    </row>
    <row r="24" spans="1:39" ht="16.5" thickBot="1">
      <c r="A24" s="136"/>
      <c r="B24" s="126"/>
      <c r="C24" s="127"/>
      <c r="D24" s="128"/>
      <c r="E24" s="129"/>
      <c r="F24" s="130"/>
      <c r="G24" s="131"/>
      <c r="H24" s="131"/>
      <c r="I24" s="132"/>
      <c r="J24" s="126"/>
      <c r="K24" s="127"/>
      <c r="L24" s="399"/>
      <c r="M24" s="399"/>
      <c r="N24" s="399"/>
      <c r="O24" s="399"/>
      <c r="P24" s="128"/>
      <c r="Q24" s="133"/>
      <c r="R24" s="129"/>
      <c r="S24" s="131"/>
      <c r="T24" s="131"/>
      <c r="U24" s="96"/>
      <c r="V24" s="96"/>
      <c r="X24" s="104" t="s">
        <v>31</v>
      </c>
      <c r="Y24" s="241" t="str">
        <f>B29</f>
        <v>Степин Артем</v>
      </c>
      <c r="Z24" s="106"/>
      <c r="AB24" s="114"/>
      <c r="AC24" s="137"/>
      <c r="AD24" s="52"/>
      <c r="AG24" s="138"/>
      <c r="AH24" s="138"/>
      <c r="AI24" s="138"/>
      <c r="AJ24" s="138"/>
      <c r="AK24" s="138"/>
      <c r="AL24" s="138"/>
      <c r="AM24" s="138"/>
    </row>
    <row r="25" spans="2:39" ht="16.5" thickBot="1">
      <c r="B25" s="49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104"/>
      <c r="AB25" s="114"/>
      <c r="AC25" s="242" t="str">
        <f>AA22</f>
        <v>Александров Владислав</v>
      </c>
      <c r="AD25" s="139" t="str">
        <f>IF(AA22="","",AA22)</f>
        <v>Александров Владислав</v>
      </c>
      <c r="AG25" s="9"/>
      <c r="AH25" s="124"/>
      <c r="AI25" s="124"/>
      <c r="AJ25" s="9"/>
      <c r="AK25" s="99"/>
      <c r="AL25" s="99"/>
      <c r="AM25" s="9"/>
    </row>
    <row r="26" spans="1:30" ht="16.5" thickBot="1">
      <c r="A26" s="140"/>
      <c r="B26" s="415" t="s">
        <v>53</v>
      </c>
      <c r="C26" s="416"/>
      <c r="D26" s="416"/>
      <c r="E26" s="417"/>
      <c r="F26" s="203" t="s">
        <v>17</v>
      </c>
      <c r="G26" s="209"/>
      <c r="H26" s="207">
        <v>1</v>
      </c>
      <c r="I26" s="206"/>
      <c r="J26" s="207">
        <v>2</v>
      </c>
      <c r="K26" s="206"/>
      <c r="L26" s="207">
        <v>3</v>
      </c>
      <c r="M26" s="206"/>
      <c r="N26" s="207">
        <v>4</v>
      </c>
      <c r="O26" s="208"/>
      <c r="P26" s="210" t="s">
        <v>18</v>
      </c>
      <c r="Q26" s="211" t="s">
        <v>19</v>
      </c>
      <c r="R26" s="212" t="s">
        <v>20</v>
      </c>
      <c r="S26" s="58"/>
      <c r="T26" s="58"/>
      <c r="U26" s="58"/>
      <c r="V26" s="58"/>
      <c r="X26" s="104" t="s">
        <v>32</v>
      </c>
      <c r="Y26" s="241" t="str">
        <f>B27</f>
        <v>Горбунов Матвей</v>
      </c>
      <c r="Z26" s="106"/>
      <c r="AB26" s="114"/>
      <c r="AC26" s="141"/>
      <c r="AD26" s="139" t="str">
        <f>IF(AA22="","",IF(Y20=AA22,Y24,Y20))</f>
        <v>Степин Артем</v>
      </c>
    </row>
    <row r="27" spans="1:30" ht="16.5" thickBot="1">
      <c r="A27" s="87"/>
      <c r="B27" s="418" t="str">
        <f>B7</f>
        <v>Горбунов Матвей</v>
      </c>
      <c r="C27" s="419"/>
      <c r="D27" s="419"/>
      <c r="E27" s="420"/>
      <c r="F27" s="213" t="str">
        <f>E7</f>
        <v>Вологда</v>
      </c>
      <c r="G27" s="142"/>
      <c r="H27" s="75"/>
      <c r="I27" s="64"/>
      <c r="J27" s="65">
        <v>14</v>
      </c>
      <c r="K27" s="66">
        <v>0</v>
      </c>
      <c r="L27" s="68">
        <v>99</v>
      </c>
      <c r="M27" s="69">
        <v>0</v>
      </c>
      <c r="N27" s="68"/>
      <c r="O27" s="69"/>
      <c r="P27" s="70">
        <v>2</v>
      </c>
      <c r="Q27" s="71">
        <v>113</v>
      </c>
      <c r="R27" s="72">
        <v>1</v>
      </c>
      <c r="S27" s="73"/>
      <c r="T27" s="73"/>
      <c r="U27" s="53">
        <f>IF(R27="",0,R27)</f>
        <v>1</v>
      </c>
      <c r="V27" s="53" t="e">
        <f>IF(#REF!="",0,#REF!)</f>
        <v>#REF!</v>
      </c>
      <c r="X27" s="53"/>
      <c r="Y27" s="53"/>
      <c r="Z27" s="112"/>
      <c r="AA27" s="135"/>
      <c r="AB27" s="114"/>
      <c r="AC27" s="114"/>
      <c r="AD27" s="139" t="str">
        <f>IF(AA28="","",AA28)</f>
        <v>Горбунов Матвей</v>
      </c>
    </row>
    <row r="28" spans="1:30" ht="16.5" thickBot="1">
      <c r="A28" s="87"/>
      <c r="B28" s="418" t="str">
        <f>B8</f>
        <v>Евдокимов Ярослав</v>
      </c>
      <c r="C28" s="419"/>
      <c r="D28" s="419"/>
      <c r="E28" s="420"/>
      <c r="F28" s="213" t="str">
        <f>E8</f>
        <v>Вологда</v>
      </c>
      <c r="G28" s="142"/>
      <c r="H28" s="65">
        <v>0</v>
      </c>
      <c r="I28" s="67">
        <v>14</v>
      </c>
      <c r="J28" s="75"/>
      <c r="K28" s="64"/>
      <c r="L28" s="68">
        <v>0</v>
      </c>
      <c r="M28" s="69">
        <v>9</v>
      </c>
      <c r="N28" s="68"/>
      <c r="O28" s="69"/>
      <c r="P28" s="70">
        <v>0</v>
      </c>
      <c r="Q28" s="76">
        <v>0</v>
      </c>
      <c r="R28" s="72">
        <v>3</v>
      </c>
      <c r="S28" s="73"/>
      <c r="T28" s="73"/>
      <c r="U28" s="53">
        <f>IF(R28="",0,R28)</f>
        <v>3</v>
      </c>
      <c r="V28" s="53" t="e">
        <f>IF(#REF!="",0,#REF!)</f>
        <v>#REF!</v>
      </c>
      <c r="X28" s="104"/>
      <c r="Z28" s="120"/>
      <c r="AA28" s="243" t="str">
        <f>Y26</f>
        <v>Горбунов Матвей</v>
      </c>
      <c r="AB28" s="121"/>
      <c r="AC28" s="122"/>
      <c r="AD28" s="139" t="str">
        <f>IF(AA28="","",IF(Y26=AA28,Y30,Y26))</f>
        <v>Наговицын Никита</v>
      </c>
    </row>
    <row r="29" spans="1:30" ht="16.5" thickBot="1">
      <c r="A29" s="87"/>
      <c r="B29" s="418" t="str">
        <f>B9</f>
        <v>Степин Артем</v>
      </c>
      <c r="C29" s="419"/>
      <c r="D29" s="419"/>
      <c r="E29" s="420"/>
      <c r="F29" s="213" t="str">
        <f>E9</f>
        <v>Архангельск</v>
      </c>
      <c r="G29" s="142"/>
      <c r="H29" s="68">
        <v>0</v>
      </c>
      <c r="I29" s="69">
        <v>99</v>
      </c>
      <c r="J29" s="68">
        <v>9</v>
      </c>
      <c r="K29" s="69">
        <v>0</v>
      </c>
      <c r="L29" s="75"/>
      <c r="M29" s="64"/>
      <c r="N29" s="68"/>
      <c r="O29" s="69"/>
      <c r="P29" s="70">
        <v>1</v>
      </c>
      <c r="Q29" s="76">
        <v>9</v>
      </c>
      <c r="R29" s="72">
        <v>2</v>
      </c>
      <c r="S29" s="73"/>
      <c r="T29" s="73"/>
      <c r="U29" s="53">
        <f>IF(R29="",0,R29)</f>
        <v>2</v>
      </c>
      <c r="V29" s="53" t="e">
        <f>IF(#REF!="",0,#REF!)</f>
        <v>#REF!</v>
      </c>
      <c r="X29" s="53"/>
      <c r="Y29" s="53"/>
      <c r="Z29" s="134"/>
      <c r="AA29" s="143"/>
      <c r="AB29" s="114"/>
      <c r="AD29" s="144" t="e">
        <f>IF(#REF!=3,#REF!,IF(#REF!=3,#REF!,IF(#REF!=3,#REF!,IF(#REF!=3,B16,IF(#REF!=3,#REF!,"")))))</f>
        <v>#REF!</v>
      </c>
    </row>
    <row r="30" spans="1:30" ht="16.5" thickBot="1">
      <c r="A30" s="87"/>
      <c r="B30" s="418"/>
      <c r="C30" s="419"/>
      <c r="D30" s="419"/>
      <c r="E30" s="420"/>
      <c r="F30" s="78"/>
      <c r="G30" s="78"/>
      <c r="H30" s="82"/>
      <c r="I30" s="81"/>
      <c r="J30" s="82"/>
      <c r="K30" s="81"/>
      <c r="L30" s="82"/>
      <c r="M30" s="81"/>
      <c r="N30" s="83"/>
      <c r="O30" s="84"/>
      <c r="P30" s="85"/>
      <c r="Q30" s="86"/>
      <c r="R30" s="72"/>
      <c r="S30" s="73"/>
      <c r="T30" s="73"/>
      <c r="U30" s="53">
        <f>IF(R30="",0,R30)</f>
        <v>0</v>
      </c>
      <c r="V30" s="53" t="e">
        <f>IF(#REF!="",0,#REF!)</f>
        <v>#REF!</v>
      </c>
      <c r="X30" s="104" t="s">
        <v>33</v>
      </c>
      <c r="Y30" s="105" t="str">
        <f>D22</f>
        <v>Наговицын Никита</v>
      </c>
      <c r="Z30" s="106"/>
      <c r="AA30" s="53"/>
      <c r="AB30" s="53"/>
      <c r="AC30" s="53"/>
      <c r="AD30" s="144" t="e">
        <f>IF(#REF!=3,B27,IF(#REF!=3,B28,IF(#REF!=3,B29,IF(#REF!=3,B30,IF(#REF!=3,#REF!,"")))))</f>
        <v>#REF!</v>
      </c>
    </row>
    <row r="31" spans="1:30" ht="16.5" thickBot="1">
      <c r="A31" s="87"/>
      <c r="B31" s="49"/>
      <c r="C31" s="50"/>
      <c r="D31" s="50"/>
      <c r="E31" s="51"/>
      <c r="F31" s="51"/>
      <c r="G31" s="51"/>
      <c r="H31" s="14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Y31" s="53"/>
      <c r="Z31" s="53"/>
      <c r="AA31" s="53"/>
      <c r="AB31" s="53"/>
      <c r="AD31"/>
    </row>
    <row r="32" spans="1:31" ht="16.5" thickBot="1">
      <c r="A32" s="87"/>
      <c r="B32" s="88" t="s">
        <v>22</v>
      </c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146" t="s">
        <v>3</v>
      </c>
      <c r="Y32" s="244" t="str">
        <f>AC25</f>
        <v>Александров Владислав</v>
      </c>
      <c r="Z32" s="148"/>
      <c r="AA32" s="149"/>
      <c r="AB32" s="150"/>
      <c r="AC32" s="151"/>
      <c r="AD32" s="152" t="e">
        <f>IF(AD25="","",IF(AD25=$B$29,$B$29&amp;", "&amp;$E$29,IF(AD25=$B$30,$B$30&amp;", "&amp;$E$30,IF(AD25=#REF!,#REF!&amp;", "&amp;#REF!,""))))</f>
        <v>#REF!</v>
      </c>
      <c r="AE32" s="144" t="e">
        <f>IF(AD25=$B$30,$F$30,IF(AD25=#REF!,#REF!,""))</f>
        <v>#REF!</v>
      </c>
    </row>
    <row r="33" spans="1:30" ht="16.5" thickBot="1">
      <c r="A33" s="87"/>
      <c r="B33" s="49"/>
      <c r="C33" s="50"/>
      <c r="D33" s="50"/>
      <c r="E33" s="51"/>
      <c r="F33" s="51"/>
      <c r="G33" s="51"/>
      <c r="H33" s="51"/>
      <c r="I33" s="51"/>
      <c r="J33" s="51"/>
      <c r="K33" s="51"/>
      <c r="L33" s="153"/>
      <c r="M33" s="51"/>
      <c r="N33" s="51"/>
      <c r="O33" s="51"/>
      <c r="P33" s="51"/>
      <c r="Q33" s="51"/>
      <c r="R33" s="51"/>
      <c r="S33" s="51"/>
      <c r="T33" s="51"/>
      <c r="U33" s="51"/>
      <c r="V33" s="51"/>
      <c r="Y33" s="147"/>
      <c r="Z33" s="154"/>
      <c r="AA33" s="154"/>
      <c r="AB33" s="149"/>
      <c r="AD33" s="144"/>
    </row>
    <row r="34" spans="1:31" ht="16.5" thickBot="1">
      <c r="A34" s="87"/>
      <c r="B34" s="100" t="s">
        <v>24</v>
      </c>
      <c r="C34" s="199">
        <v>3</v>
      </c>
      <c r="D34" s="433" t="str">
        <f>B27</f>
        <v>Горбунов Матвей</v>
      </c>
      <c r="E34" s="428"/>
      <c r="F34" s="155" t="str">
        <f>B28</f>
        <v>Евдокимов Ярослав</v>
      </c>
      <c r="G34" s="102">
        <v>14</v>
      </c>
      <c r="H34" s="103">
        <v>0</v>
      </c>
      <c r="I34" s="51"/>
      <c r="J34" s="100" t="s">
        <v>25</v>
      </c>
      <c r="K34" s="101">
        <v>8</v>
      </c>
      <c r="L34" s="400" t="str">
        <f>B27</f>
        <v>Горбунов Матвей</v>
      </c>
      <c r="M34" s="401"/>
      <c r="N34" s="401"/>
      <c r="O34" s="402"/>
      <c r="P34" s="156"/>
      <c r="Q34" s="186" t="str">
        <f>B29</f>
        <v>Степин Артем</v>
      </c>
      <c r="R34" s="157"/>
      <c r="S34" s="158">
        <v>99</v>
      </c>
      <c r="T34" s="159">
        <v>0</v>
      </c>
      <c r="U34" s="96"/>
      <c r="V34" s="96"/>
      <c r="X34" s="146" t="s">
        <v>4</v>
      </c>
      <c r="Y34" s="244" t="str">
        <f>AA28</f>
        <v>Горбунов Матвей</v>
      </c>
      <c r="Z34" s="148"/>
      <c r="AA34" s="149"/>
      <c r="AB34" s="160"/>
      <c r="AC34" s="151"/>
      <c r="AD34" s="152" t="str">
        <f>IF(AD26="","",IF(AD26=$B$29,$B$29&amp;", "&amp;$E$29,IF(AD26=$B$30,$B$30&amp;", "&amp;$E$30,IF(AD26=#REF!,#REF!&amp;", "&amp;#REF!,""))))</f>
        <v>Степин Артем, </v>
      </c>
      <c r="AE34" s="144" t="e">
        <f>IF(AD26=$B$30,$F$30,IF(AD26=#REF!,#REF!,""))</f>
        <v>#REF!</v>
      </c>
    </row>
    <row r="35" spans="1:31" ht="16.5" thickBot="1">
      <c r="A35" s="87"/>
      <c r="B35" s="100" t="s">
        <v>27</v>
      </c>
      <c r="C35" s="200">
        <v>4</v>
      </c>
      <c r="D35" s="403" t="str">
        <f>B29</f>
        <v>Степин Артем</v>
      </c>
      <c r="E35" s="404"/>
      <c r="F35" s="109"/>
      <c r="G35" s="110"/>
      <c r="H35" s="111"/>
      <c r="I35" s="51"/>
      <c r="J35" s="100" t="s">
        <v>28</v>
      </c>
      <c r="K35" s="108">
        <v>11</v>
      </c>
      <c r="L35" s="405" t="str">
        <f>B28</f>
        <v>Евдокимов Ярослав</v>
      </c>
      <c r="M35" s="406"/>
      <c r="N35" s="406"/>
      <c r="O35" s="407"/>
      <c r="P35" s="161"/>
      <c r="Q35" s="162"/>
      <c r="R35" s="163"/>
      <c r="S35" s="164"/>
      <c r="T35" s="165"/>
      <c r="U35" s="96"/>
      <c r="V35" s="96"/>
      <c r="X35" s="146" t="s">
        <v>7</v>
      </c>
      <c r="Y35" s="244" t="str">
        <f>Y24</f>
        <v>Степин Артем</v>
      </c>
      <c r="Z35" s="148"/>
      <c r="AA35" s="147"/>
      <c r="AB35" s="147"/>
      <c r="AC35" s="151"/>
      <c r="AD35" s="152" t="e">
        <f>IF(AD27="","",IF(AD27=$B$29,$B$29&amp;", "&amp;$E$29,IF(AD27=$B$30,$B$30&amp;", "&amp;$E$30,IF(AD27=#REF!,#REF!&amp;", "&amp;#REF!,""))))</f>
        <v>#REF!</v>
      </c>
      <c r="AE35" s="144" t="e">
        <f>IF(AD27=$B$30,$F$30,IF(AD27=#REF!,#REF!,""))</f>
        <v>#REF!</v>
      </c>
    </row>
    <row r="36" spans="1:31" ht="16.5" thickBot="1">
      <c r="A36" s="87"/>
      <c r="B36" s="116" t="s">
        <v>29</v>
      </c>
      <c r="C36" s="201">
        <v>7</v>
      </c>
      <c r="D36" s="408" t="str">
        <f>B28</f>
        <v>Евдокимов Ярослав</v>
      </c>
      <c r="E36" s="409"/>
      <c r="F36" s="166" t="str">
        <f>B29</f>
        <v>Степин Артем</v>
      </c>
      <c r="G36" s="118">
        <v>0</v>
      </c>
      <c r="H36" s="119">
        <v>9</v>
      </c>
      <c r="I36" s="51"/>
      <c r="J36" s="116" t="s">
        <v>30</v>
      </c>
      <c r="K36" s="117">
        <v>12</v>
      </c>
      <c r="L36" s="410" t="str">
        <f>B27</f>
        <v>Горбунов Матвей</v>
      </c>
      <c r="M36" s="411"/>
      <c r="N36" s="411"/>
      <c r="O36" s="412"/>
      <c r="P36" s="167"/>
      <c r="Q36" s="168"/>
      <c r="R36" s="169"/>
      <c r="S36" s="170"/>
      <c r="T36" s="171"/>
      <c r="U36" s="96"/>
      <c r="V36" s="96"/>
      <c r="X36" s="234" t="s">
        <v>7</v>
      </c>
      <c r="Y36" s="150" t="str">
        <f>Y30</f>
        <v>Наговицын Никита</v>
      </c>
      <c r="Z36" s="235"/>
      <c r="AA36" s="150"/>
      <c r="AB36" s="150"/>
      <c r="AC36" s="236"/>
      <c r="AD36" s="144" t="e">
        <f>IF(AD28="","",IF(AD28=$B$29,$B$29&amp;", "&amp;$E$29,IF(AD28=$B$30,$B$30&amp;", "&amp;$E$30,IF(AD28=#REF!,#REF!&amp;", "&amp;#REF!,""))))</f>
        <v>#REF!</v>
      </c>
      <c r="AE36" s="144" t="e">
        <f>IF(AD28=$B$30,$F$30,IF(AD28=#REF!,#REF!,""))</f>
        <v>#REF!</v>
      </c>
    </row>
    <row r="37" spans="1:31" ht="16.5" thickBot="1">
      <c r="A37" s="60"/>
      <c r="B37" s="126"/>
      <c r="C37" s="127"/>
      <c r="D37" s="128"/>
      <c r="E37" s="129"/>
      <c r="F37" s="130"/>
      <c r="G37" s="131"/>
      <c r="H37" s="131"/>
      <c r="I37" s="132"/>
      <c r="J37" s="126"/>
      <c r="K37" s="127"/>
      <c r="L37" s="399"/>
      <c r="M37" s="399"/>
      <c r="N37" s="399"/>
      <c r="O37" s="399"/>
      <c r="P37" s="128"/>
      <c r="Q37" s="133"/>
      <c r="R37" s="129"/>
      <c r="S37" s="131"/>
      <c r="T37" s="131"/>
      <c r="U37" s="96"/>
      <c r="V37" s="96"/>
      <c r="X37" s="146" t="s">
        <v>56</v>
      </c>
      <c r="Y37" s="147"/>
      <c r="Z37" s="148"/>
      <c r="AA37" s="147"/>
      <c r="AB37" s="147"/>
      <c r="AC37" s="151"/>
      <c r="AD37" s="144"/>
      <c r="AE37" s="144"/>
    </row>
    <row r="38" spans="1:31" ht="15.75">
      <c r="A38" s="173" t="s">
        <v>34</v>
      </c>
      <c r="B38" s="126"/>
      <c r="C38" s="127"/>
      <c r="D38" s="128"/>
      <c r="E38" s="129"/>
      <c r="F38" s="130"/>
      <c r="G38" s="131"/>
      <c r="H38" s="131"/>
      <c r="I38" s="174" t="s">
        <v>6</v>
      </c>
      <c r="J38" s="126"/>
      <c r="K38" s="127"/>
      <c r="L38" s="399"/>
      <c r="M38" s="399"/>
      <c r="N38" s="399"/>
      <c r="O38" s="399"/>
      <c r="P38" s="128"/>
      <c r="Q38" s="133"/>
      <c r="R38" s="129"/>
      <c r="S38" s="131"/>
      <c r="T38" s="131"/>
      <c r="U38" s="96"/>
      <c r="V38" s="96"/>
      <c r="X38" s="237" t="s">
        <v>56</v>
      </c>
      <c r="Y38" s="238"/>
      <c r="Z38" s="239"/>
      <c r="AA38" s="238"/>
      <c r="AB38" s="238"/>
      <c r="AC38" s="240"/>
      <c r="AD38" s="144"/>
      <c r="AE38" s="144"/>
    </row>
    <row r="39" spans="1:29" ht="15.75">
      <c r="A39" s="175"/>
      <c r="X39" s="114"/>
      <c r="Y39" s="114"/>
      <c r="Z39" s="114"/>
      <c r="AA39" s="114"/>
      <c r="AB39" s="114"/>
      <c r="AC39" s="114"/>
    </row>
    <row r="40" spans="1:9" ht="15.75">
      <c r="A40" s="178" t="s">
        <v>16</v>
      </c>
      <c r="B40" s="179"/>
      <c r="I40" s="180" t="s">
        <v>96</v>
      </c>
    </row>
  </sheetData>
  <sheetProtection/>
  <mergeCells count="27">
    <mergeCell ref="L38:O38"/>
    <mergeCell ref="L34:O34"/>
    <mergeCell ref="D35:E35"/>
    <mergeCell ref="L35:O35"/>
    <mergeCell ref="D36:E36"/>
    <mergeCell ref="L36:O36"/>
    <mergeCell ref="L37:O37"/>
    <mergeCell ref="L22:O22"/>
    <mergeCell ref="L23:O23"/>
    <mergeCell ref="L24:O24"/>
    <mergeCell ref="B26:E26"/>
    <mergeCell ref="B27:E27"/>
    <mergeCell ref="B28:E28"/>
    <mergeCell ref="Y15:AG16"/>
    <mergeCell ref="B16:E16"/>
    <mergeCell ref="D20:E20"/>
    <mergeCell ref="L20:O20"/>
    <mergeCell ref="D21:E21"/>
    <mergeCell ref="L21:O21"/>
    <mergeCell ref="B30:E30"/>
    <mergeCell ref="D34:E34"/>
    <mergeCell ref="B12:E12"/>
    <mergeCell ref="B13:E13"/>
    <mergeCell ref="B14:E14"/>
    <mergeCell ref="B15:E15"/>
    <mergeCell ref="D22:E22"/>
    <mergeCell ref="B29:E29"/>
  </mergeCells>
  <printOptions/>
  <pageMargins left="0.7086614173228347" right="0.19" top="0.7480314960629921" bottom="0.7480314960629921" header="0.31496062992125984" footer="0.31496062992125984"/>
  <pageSetup fitToHeight="1" fitToWidth="1" horizontalDpi="300" verticalDpi="300" orientation="landscape" paperSize="9" scale="70" r:id="rId4"/>
  <legacyDrawing r:id="rId3"/>
  <oleObjects>
    <oleObject progId="MSWordArt.2" shapeId="19412471" r:id="rId1"/>
    <oleObject progId="MSWordArt.2" shapeId="19412472" r:id="rId2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G26" sqref="G26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368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255</v>
      </c>
      <c r="D3" s="299">
        <v>2008</v>
      </c>
      <c r="E3" s="299">
        <v>40</v>
      </c>
      <c r="F3" s="301" t="s">
        <v>42</v>
      </c>
      <c r="G3" s="304" t="s">
        <v>155</v>
      </c>
      <c r="I3" s="254"/>
    </row>
    <row r="4" spans="2:9" ht="28.5" customHeight="1" thickBot="1">
      <c r="B4">
        <v>2</v>
      </c>
      <c r="C4" s="337" t="s">
        <v>256</v>
      </c>
      <c r="D4" s="299">
        <v>2007</v>
      </c>
      <c r="E4" s="299">
        <v>40</v>
      </c>
      <c r="F4" s="301" t="s">
        <v>42</v>
      </c>
      <c r="G4" s="304" t="s">
        <v>155</v>
      </c>
      <c r="I4" s="26" t="s">
        <v>50</v>
      </c>
    </row>
    <row r="5" spans="2:9" ht="28.5" customHeight="1" thickBot="1">
      <c r="B5">
        <v>3</v>
      </c>
      <c r="C5" s="337" t="s">
        <v>219</v>
      </c>
      <c r="D5" s="299"/>
      <c r="E5" s="299"/>
      <c r="F5" s="301" t="s">
        <v>1</v>
      </c>
      <c r="G5" s="304" t="s">
        <v>6</v>
      </c>
      <c r="I5" s="26" t="s">
        <v>48</v>
      </c>
    </row>
    <row r="6" spans="2:9" ht="28.5" customHeight="1" thickBot="1">
      <c r="B6">
        <v>4</v>
      </c>
      <c r="C6" s="337" t="s">
        <v>284</v>
      </c>
      <c r="D6" s="299">
        <v>2007</v>
      </c>
      <c r="E6" s="299">
        <v>37</v>
      </c>
      <c r="F6" s="301" t="s">
        <v>43</v>
      </c>
      <c r="G6" s="305" t="s">
        <v>146</v>
      </c>
      <c r="I6" s="26" t="s">
        <v>49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2007-2008 г.р. до  40 кг.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Яковлев Даниил</v>
      </c>
      <c r="D15" s="23" t="str">
        <f>F3</f>
        <v>Кириллов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Нумберг Никита</v>
      </c>
      <c r="D16" s="23" t="str">
        <f>F4</f>
        <v>Кириллов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 t="str">
        <f>C5</f>
        <v>Вруцкий Александр</v>
      </c>
      <c r="D17" s="23" t="str">
        <f>F5</f>
        <v>Вологда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 t="str">
        <f>C6</f>
        <v>Захаров Владимир</v>
      </c>
      <c r="D18" s="23" t="str">
        <f>F6</f>
        <v>Череповец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Яковлев Даниил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Захаров Владимир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Нумберг Никита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Вруцкий Александр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Яковлев Даниил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Нумберг Никита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Вруцкий Александр</v>
      </c>
      <c r="C30" s="294"/>
      <c r="D30" s="295"/>
      <c r="E30" s="17"/>
      <c r="F30" s="17"/>
      <c r="G30" s="17"/>
      <c r="I30" s="17"/>
      <c r="J30" s="17"/>
      <c r="K30" s="292"/>
      <c r="L30" s="294" t="str">
        <f>CONCATENATE(B18," ",C18)</f>
        <v>4 Захаров Владимир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Яковлев Даниил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Вруцкий Александр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Захаров Владимир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Нумберг Никита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19" top="0.7480314960629921" bottom="0.7480314960629921" header="0.31496062992125984" footer="0.31496062992125984"/>
  <pageSetup fitToHeight="1" fitToWidth="1" horizontalDpi="300" verticalDpi="300" orientation="landscape" paperSize="9" scale="97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207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208</v>
      </c>
      <c r="D3" s="299"/>
      <c r="E3" s="299"/>
      <c r="F3" s="301" t="s">
        <v>203</v>
      </c>
      <c r="G3" s="304"/>
      <c r="I3" s="254"/>
    </row>
    <row r="4" spans="2:9" ht="28.5" customHeight="1" thickBot="1">
      <c r="B4">
        <v>2</v>
      </c>
      <c r="C4" s="337" t="s">
        <v>304</v>
      </c>
      <c r="D4" s="299">
        <v>2008</v>
      </c>
      <c r="E4" s="299">
        <v>40</v>
      </c>
      <c r="F4" s="301" t="s">
        <v>43</v>
      </c>
      <c r="G4" s="305" t="s">
        <v>299</v>
      </c>
      <c r="I4" s="26" t="s">
        <v>50</v>
      </c>
    </row>
    <row r="5" spans="2:9" ht="28.5" customHeight="1" thickBot="1">
      <c r="B5">
        <v>3</v>
      </c>
      <c r="C5" s="337" t="s">
        <v>305</v>
      </c>
      <c r="D5" s="299">
        <v>2007</v>
      </c>
      <c r="E5" s="299">
        <v>40</v>
      </c>
      <c r="F5" s="301" t="s">
        <v>43</v>
      </c>
      <c r="G5" s="305" t="s">
        <v>299</v>
      </c>
      <c r="I5" s="26" t="s">
        <v>48</v>
      </c>
    </row>
    <row r="6" spans="2:9" ht="28.5" customHeight="1" thickBot="1">
      <c r="B6">
        <v>4</v>
      </c>
      <c r="C6" s="337"/>
      <c r="D6" s="299"/>
      <c r="E6" s="299"/>
      <c r="F6" s="301"/>
      <c r="G6" s="305"/>
      <c r="I6" s="26" t="s">
        <v>49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2007-2008 г.р. свыше  40 кг.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Малетин Вячеслав</v>
      </c>
      <c r="D15" s="23" t="str">
        <f>F3</f>
        <v>Архангельск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Говоров Алексей</v>
      </c>
      <c r="D16" s="23" t="str">
        <f>F4</f>
        <v>Череповец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 t="str">
        <f>C5</f>
        <v>Бурянин Максим</v>
      </c>
      <c r="D17" s="23" t="str">
        <f>F5</f>
        <v>Череповец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332" t="str">
        <f>CONCATENATE(B15," ",C15)</f>
        <v>1 Малетин Вячеслав</v>
      </c>
      <c r="C20" s="333"/>
      <c r="D20" s="333"/>
      <c r="E20" s="17"/>
      <c r="F20" s="17"/>
      <c r="G20" s="17"/>
      <c r="I20" s="17"/>
      <c r="J20" s="17"/>
      <c r="K20" s="333"/>
      <c r="L20" s="333" t="str">
        <f>CONCATENATE(B18," ",C18)</f>
        <v>4 0</v>
      </c>
      <c r="M20" s="333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332" t="str">
        <f>CONCATENATE(B16," ",C16)</f>
        <v>2 Говоров Алексей</v>
      </c>
      <c r="C24" s="333"/>
      <c r="D24" s="334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333"/>
      <c r="L24" s="333" t="str">
        <f>CONCATENATE(B17," ",C17)</f>
        <v>3 Бурянин Максим</v>
      </c>
      <c r="M24" s="332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332" t="str">
        <f>CONCATENATE(B15," ",C15)</f>
        <v>1 Малетин Вячеслав</v>
      </c>
      <c r="C26" s="42"/>
      <c r="D26" s="43"/>
      <c r="F26" s="17"/>
      <c r="G26" s="17"/>
      <c r="H26" s="17"/>
      <c r="I26" s="252"/>
      <c r="J26" s="252"/>
      <c r="L26" s="333" t="str">
        <f>CONCATENATE(B16," ",C16)</f>
        <v>2 Говоров Алексей</v>
      </c>
      <c r="M26" s="333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332" t="str">
        <f>CONCATENATE(B17," ",C17)</f>
        <v>3 Бурянин Максим</v>
      </c>
      <c r="C30" s="333"/>
      <c r="D30" s="334"/>
      <c r="E30" s="17"/>
      <c r="F30" s="17"/>
      <c r="G30" s="17"/>
      <c r="I30" s="17"/>
      <c r="J30" s="17"/>
      <c r="K30" s="331"/>
      <c r="L30" s="333" t="str">
        <f>CONCATENATE(B18," ",C18)</f>
        <v>4 0</v>
      </c>
      <c r="M30" s="332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332" t="str">
        <f>CONCATENATE(B15," ",C15)</f>
        <v>1 Малетин Вячеслав</v>
      </c>
      <c r="C32" s="333"/>
      <c r="D32" s="333"/>
      <c r="E32" s="17"/>
      <c r="F32" s="17"/>
      <c r="G32" s="17"/>
      <c r="I32" s="17"/>
      <c r="J32" s="17"/>
      <c r="K32" s="333"/>
      <c r="L32" s="333" t="str">
        <f>CONCATENATE(B17," ",C17)</f>
        <v>3 Бурянин Максим</v>
      </c>
      <c r="M32" s="333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332" t="str">
        <f>CONCATENATE(B18," ",C18)</f>
        <v>4 0</v>
      </c>
      <c r="C36" s="333"/>
      <c r="D36" s="334"/>
      <c r="G36" s="17"/>
      <c r="H36" s="46"/>
      <c r="I36" s="17"/>
      <c r="J36" s="17"/>
      <c r="K36" s="331"/>
      <c r="L36" s="333" t="str">
        <f>CONCATENATE(B16," ",C16)</f>
        <v>2 Говоров Алексей</v>
      </c>
      <c r="M36" s="333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19" top="0.7480314960629921" bottom="0.7480314960629921" header="0.31496062992125984" footer="0.31496062992125984"/>
  <pageSetup fitToHeight="1" fitToWidth="1" horizontalDpi="300" verticalDpi="300" orientation="landscape" paperSize="9" scale="97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C5" sqref="C5:G5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369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47" t="s">
        <v>65</v>
      </c>
      <c r="D3" s="348">
        <v>2008</v>
      </c>
      <c r="E3" s="348">
        <v>27</v>
      </c>
      <c r="F3" s="353" t="s">
        <v>2</v>
      </c>
      <c r="G3" s="354" t="s">
        <v>101</v>
      </c>
      <c r="I3" s="254"/>
    </row>
    <row r="4" spans="2:9" ht="28.5" customHeight="1" thickBot="1">
      <c r="B4">
        <v>2</v>
      </c>
      <c r="C4" s="347" t="s">
        <v>298</v>
      </c>
      <c r="D4" s="348">
        <v>2007</v>
      </c>
      <c r="E4" s="348" t="s">
        <v>301</v>
      </c>
      <c r="F4" s="349" t="s">
        <v>43</v>
      </c>
      <c r="G4" s="350" t="s">
        <v>78</v>
      </c>
      <c r="I4" s="26" t="s">
        <v>50</v>
      </c>
    </row>
    <row r="5" spans="2:9" ht="28.5" customHeight="1" thickBot="1">
      <c r="B5">
        <v>3</v>
      </c>
      <c r="C5" s="337"/>
      <c r="D5" s="299"/>
      <c r="E5" s="299"/>
      <c r="F5" s="301"/>
      <c r="G5" s="305"/>
      <c r="I5" s="26" t="s">
        <v>48</v>
      </c>
    </row>
    <row r="6" spans="2:9" ht="28.5" customHeight="1" thickBot="1">
      <c r="B6">
        <v>4</v>
      </c>
      <c r="C6" s="337"/>
      <c r="D6" s="299"/>
      <c r="E6" s="299"/>
      <c r="F6" s="301"/>
      <c r="G6" s="305"/>
      <c r="I6" s="26" t="s">
        <v>49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2007-2008 г.р. Девочки до 28 кг.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Маркова Светлана</v>
      </c>
      <c r="D15" s="23" t="str">
        <f>F3</f>
        <v>Сокол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Ковылева Полина</v>
      </c>
      <c r="D16" s="23" t="str">
        <f>F4</f>
        <v>Череповец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>
        <f>C5</f>
        <v>0</v>
      </c>
      <c r="D17" s="23">
        <f>F5</f>
        <v>0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332" t="str">
        <f>CONCATENATE(B15," ",C15)</f>
        <v>1 Маркова Светлана</v>
      </c>
      <c r="C20" s="333"/>
      <c r="D20" s="333"/>
      <c r="E20" s="17"/>
      <c r="F20" s="17"/>
      <c r="G20" s="17"/>
      <c r="I20" s="17"/>
      <c r="J20" s="17"/>
      <c r="K20" s="333"/>
      <c r="L20" s="333" t="str">
        <f>CONCATENATE(B18," ",C18)</f>
        <v>4 0</v>
      </c>
      <c r="M20" s="333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332" t="str">
        <f>CONCATENATE(B16," ",C16)</f>
        <v>2 Ковылева Полина</v>
      </c>
      <c r="C24" s="333"/>
      <c r="D24" s="334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333"/>
      <c r="L24" s="333" t="str">
        <f>CONCATENATE(B17," ",C17)</f>
        <v>3 0</v>
      </c>
      <c r="M24" s="332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332" t="str">
        <f>CONCATENATE(B15," ",C15)</f>
        <v>1 Маркова Светлана</v>
      </c>
      <c r="C26" s="42"/>
      <c r="D26" s="43"/>
      <c r="F26" s="17"/>
      <c r="G26" s="17"/>
      <c r="H26" s="17"/>
      <c r="I26" s="252"/>
      <c r="J26" s="252"/>
      <c r="L26" s="333" t="str">
        <f>CONCATENATE(B16," ",C16)</f>
        <v>2 Ковылева Полина</v>
      </c>
      <c r="M26" s="333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332" t="str">
        <f>CONCATENATE(B17," ",C17)</f>
        <v>3 0</v>
      </c>
      <c r="C30" s="333"/>
      <c r="D30" s="334"/>
      <c r="E30" s="17"/>
      <c r="F30" s="17"/>
      <c r="G30" s="17"/>
      <c r="I30" s="17"/>
      <c r="J30" s="17"/>
      <c r="K30" s="331"/>
      <c r="L30" s="333" t="str">
        <f>CONCATENATE(B18," ",C18)</f>
        <v>4 0</v>
      </c>
      <c r="M30" s="332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332" t="str">
        <f>CONCATENATE(B15," ",C15)</f>
        <v>1 Маркова Светлана</v>
      </c>
      <c r="C32" s="333"/>
      <c r="D32" s="333"/>
      <c r="E32" s="17"/>
      <c r="F32" s="17"/>
      <c r="G32" s="17"/>
      <c r="I32" s="17"/>
      <c r="J32" s="17"/>
      <c r="K32" s="333"/>
      <c r="L32" s="333" t="str">
        <f>CONCATENATE(B17," ",C17)</f>
        <v>3 0</v>
      </c>
      <c r="M32" s="333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332" t="str">
        <f>CONCATENATE(B18," ",C18)</f>
        <v>4 0</v>
      </c>
      <c r="C36" s="333"/>
      <c r="D36" s="334"/>
      <c r="G36" s="17"/>
      <c r="H36" s="46"/>
      <c r="I36" s="17"/>
      <c r="J36" s="17"/>
      <c r="K36" s="331"/>
      <c r="L36" s="333" t="str">
        <f>CONCATENATE(B16," ",C16)</f>
        <v>2 Ковылева Полина</v>
      </c>
      <c r="M36" s="333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C16" sqref="C16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370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41" t="s">
        <v>139</v>
      </c>
      <c r="D3" s="342">
        <v>2008</v>
      </c>
      <c r="E3" s="342">
        <v>31</v>
      </c>
      <c r="F3" s="343" t="s">
        <v>2</v>
      </c>
      <c r="G3" s="344" t="s">
        <v>101</v>
      </c>
      <c r="I3" s="254"/>
    </row>
    <row r="4" spans="2:9" ht="28.5" customHeight="1" thickBot="1">
      <c r="B4">
        <v>2</v>
      </c>
      <c r="C4" s="341" t="s">
        <v>300</v>
      </c>
      <c r="D4" s="342">
        <v>2007</v>
      </c>
      <c r="E4" s="342" t="s">
        <v>234</v>
      </c>
      <c r="F4" s="375" t="s">
        <v>43</v>
      </c>
      <c r="G4" s="376" t="s">
        <v>78</v>
      </c>
      <c r="I4" s="26" t="s">
        <v>50</v>
      </c>
    </row>
    <row r="5" spans="2:9" ht="28.5" customHeight="1" thickBot="1">
      <c r="B5">
        <v>3</v>
      </c>
      <c r="C5" s="337"/>
      <c r="D5" s="299"/>
      <c r="E5" s="299"/>
      <c r="F5" s="301"/>
      <c r="G5" s="305"/>
      <c r="I5" s="26" t="s">
        <v>48</v>
      </c>
    </row>
    <row r="6" spans="2:9" ht="28.5" customHeight="1" thickBot="1">
      <c r="B6">
        <v>4</v>
      </c>
      <c r="C6" s="337"/>
      <c r="D6" s="299"/>
      <c r="E6" s="299"/>
      <c r="F6" s="301"/>
      <c r="G6" s="305"/>
      <c r="I6" s="26" t="s">
        <v>49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2007-2008 г.р. Девочки до 32 кг.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Белова Дарья</v>
      </c>
      <c r="D15" s="23" t="str">
        <f>F3</f>
        <v>Сокол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Филина Мария</v>
      </c>
      <c r="D16" s="23" t="str">
        <f>F4</f>
        <v>Череповец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>
        <f>C5</f>
        <v>0</v>
      </c>
      <c r="D17" s="23">
        <f>F5</f>
        <v>0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390" t="str">
        <f>CONCATENATE(B15," ",C15)</f>
        <v>1 Белова Дарья</v>
      </c>
      <c r="C20" s="391"/>
      <c r="D20" s="391"/>
      <c r="E20" s="17"/>
      <c r="F20" s="17"/>
      <c r="G20" s="17"/>
      <c r="I20" s="17"/>
      <c r="J20" s="17"/>
      <c r="K20" s="391"/>
      <c r="L20" s="391" t="str">
        <f>CONCATENATE(B18," ",C18)</f>
        <v>4 0</v>
      </c>
      <c r="M20" s="391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390" t="str">
        <f>CONCATENATE(B16," ",C16)</f>
        <v>2 Филина Мария</v>
      </c>
      <c r="C24" s="391"/>
      <c r="D24" s="392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391"/>
      <c r="L24" s="391" t="str">
        <f>CONCATENATE(B17," ",C17)</f>
        <v>3 0</v>
      </c>
      <c r="M24" s="390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390" t="str">
        <f>CONCATENATE(B15," ",C15)</f>
        <v>1 Белова Дарья</v>
      </c>
      <c r="C26" s="42"/>
      <c r="D26" s="43"/>
      <c r="F26" s="17"/>
      <c r="G26" s="17"/>
      <c r="H26" s="17"/>
      <c r="I26" s="252"/>
      <c r="J26" s="252"/>
      <c r="L26" s="391" t="str">
        <f>CONCATENATE(B16," ",C16)</f>
        <v>2 Филина Мария</v>
      </c>
      <c r="M26" s="391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390" t="str">
        <f>CONCATENATE(B17," ",C17)</f>
        <v>3 0</v>
      </c>
      <c r="C30" s="391"/>
      <c r="D30" s="392"/>
      <c r="E30" s="17"/>
      <c r="F30" s="17"/>
      <c r="G30" s="17"/>
      <c r="I30" s="17"/>
      <c r="J30" s="17"/>
      <c r="K30" s="389"/>
      <c r="L30" s="391" t="str">
        <f>CONCATENATE(B18," ",C18)</f>
        <v>4 0</v>
      </c>
      <c r="M30" s="390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390" t="str">
        <f>CONCATENATE(B15," ",C15)</f>
        <v>1 Белова Дарья</v>
      </c>
      <c r="C32" s="391"/>
      <c r="D32" s="391"/>
      <c r="E32" s="17"/>
      <c r="F32" s="17"/>
      <c r="G32" s="17"/>
      <c r="I32" s="17"/>
      <c r="J32" s="17"/>
      <c r="K32" s="391"/>
      <c r="L32" s="391" t="str">
        <f>CONCATENATE(B17," ",C17)</f>
        <v>3 0</v>
      </c>
      <c r="M32" s="391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390" t="str">
        <f>CONCATENATE(B18," ",C18)</f>
        <v>4 0</v>
      </c>
      <c r="C36" s="391"/>
      <c r="D36" s="392"/>
      <c r="G36" s="17"/>
      <c r="H36" s="46"/>
      <c r="I36" s="17"/>
      <c r="J36" s="17"/>
      <c r="K36" s="389"/>
      <c r="L36" s="391" t="str">
        <f>CONCATENATE(B16," ",C16)</f>
        <v>2 Филина Мария</v>
      </c>
      <c r="M36" s="391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0">
      <selection activeCell="E34" sqref="E34:F35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375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63</v>
      </c>
      <c r="D3" s="299">
        <v>2009</v>
      </c>
      <c r="E3" s="299">
        <v>32</v>
      </c>
      <c r="F3" s="301" t="s">
        <v>2</v>
      </c>
      <c r="G3" s="304" t="s">
        <v>101</v>
      </c>
      <c r="I3" s="31" t="s">
        <v>48</v>
      </c>
    </row>
    <row r="4" spans="2:9" ht="28.5" customHeight="1" thickBot="1">
      <c r="B4">
        <v>2</v>
      </c>
      <c r="C4" s="337" t="s">
        <v>223</v>
      </c>
      <c r="D4" s="299"/>
      <c r="E4" s="299">
        <v>44</v>
      </c>
      <c r="F4" s="301" t="s">
        <v>203</v>
      </c>
      <c r="G4" s="304"/>
      <c r="I4" s="31" t="s">
        <v>90</v>
      </c>
    </row>
    <row r="5" spans="2:9" ht="28.5" customHeight="1" thickBot="1">
      <c r="B5">
        <v>3</v>
      </c>
      <c r="C5" s="300"/>
      <c r="I5" s="31" t="s">
        <v>49</v>
      </c>
    </row>
    <row r="6" spans="2:9" ht="28.5" customHeight="1" thickBot="1">
      <c r="B6">
        <v>4</v>
      </c>
      <c r="C6" s="300"/>
      <c r="I6" s="31" t="s">
        <v>50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2009-2010 г.р. Св 30 девочки кг.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6.5" thickBot="1">
      <c r="B15" s="21">
        <v>1</v>
      </c>
      <c r="C15" s="22" t="str">
        <f>C3</f>
        <v>Ляпкина Анна</v>
      </c>
      <c r="D15" s="23" t="str">
        <f>F3</f>
        <v>Сокол</v>
      </c>
      <c r="E15" s="24"/>
      <c r="F15" s="25"/>
      <c r="G15" s="25"/>
      <c r="H15" s="25"/>
      <c r="I15" s="25"/>
      <c r="J15" s="25"/>
      <c r="K15" s="31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7.25" thickBot="1" thickTop="1">
      <c r="B16" s="21">
        <v>2</v>
      </c>
      <c r="C16" s="22" t="str">
        <f>C4</f>
        <v>Барабошкина Оксана</v>
      </c>
      <c r="D16" s="23" t="str">
        <f>F4</f>
        <v>Архангельск</v>
      </c>
      <c r="E16" s="25"/>
      <c r="F16" s="24"/>
      <c r="G16" s="25"/>
      <c r="H16" s="25"/>
      <c r="I16" s="25"/>
      <c r="J16" s="25"/>
      <c r="K16" s="31"/>
      <c r="P16" s="27"/>
      <c r="Q16" s="27"/>
      <c r="R16" s="27"/>
      <c r="S16" s="252"/>
      <c r="T16" s="252"/>
      <c r="U16" s="252"/>
      <c r="V16" s="252"/>
      <c r="W16" s="252"/>
    </row>
    <row r="17" spans="2:27" ht="17.25" thickBot="1" thickTop="1">
      <c r="B17" s="21">
        <v>3</v>
      </c>
      <c r="C17" s="22">
        <f>C5</f>
        <v>0</v>
      </c>
      <c r="D17" s="23">
        <f>F5</f>
        <v>0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>
        <f>C6</f>
        <v>0</v>
      </c>
      <c r="D18" s="23">
        <f>F6</f>
        <v>0</v>
      </c>
      <c r="E18" s="29"/>
      <c r="F18" s="29"/>
      <c r="G18" s="25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Ляпкина Анна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4 0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Барабошкина Оксана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3 0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Ляпкина Анна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Барабошкина Оксана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1"/>
      <c r="F28" s="442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252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3 0</v>
      </c>
      <c r="C30" s="294"/>
      <c r="D30" s="295"/>
      <c r="E30" s="17"/>
      <c r="F30" s="17"/>
      <c r="G30" s="17"/>
      <c r="I30" s="17"/>
      <c r="J30" s="17"/>
      <c r="K30" s="292"/>
      <c r="L30" s="294" t="str">
        <f>CONCATENATE(B18," ",C18)</f>
        <v>4 0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Ляпкина Анна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3 0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4 0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Барабошкина Оксана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PageLayoutView="0" workbookViewId="0" topLeftCell="A4">
      <selection activeCell="I34" sqref="I34:J35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376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41" t="s">
        <v>209</v>
      </c>
      <c r="D3" s="342"/>
      <c r="E3" s="342">
        <v>30</v>
      </c>
      <c r="F3" s="343" t="s">
        <v>203</v>
      </c>
      <c r="G3" s="344"/>
      <c r="I3" s="254"/>
    </row>
    <row r="4" spans="2:9" ht="28.5" customHeight="1" thickBot="1">
      <c r="B4">
        <v>2</v>
      </c>
      <c r="C4" s="355" t="s">
        <v>210</v>
      </c>
      <c r="D4" s="356"/>
      <c r="E4" s="356">
        <v>30</v>
      </c>
      <c r="F4" s="353" t="s">
        <v>203</v>
      </c>
      <c r="G4" s="354"/>
      <c r="I4" s="26" t="s">
        <v>48</v>
      </c>
    </row>
    <row r="5" spans="2:9" ht="28.5" customHeight="1" thickBot="1">
      <c r="B5">
        <v>3</v>
      </c>
      <c r="C5" s="358" t="s">
        <v>290</v>
      </c>
      <c r="D5" s="348">
        <v>2009</v>
      </c>
      <c r="E5" s="348">
        <v>30</v>
      </c>
      <c r="F5" s="353" t="s">
        <v>43</v>
      </c>
      <c r="G5" s="354" t="s">
        <v>146</v>
      </c>
      <c r="I5" s="26" t="s">
        <v>49</v>
      </c>
    </row>
    <row r="6" spans="2:9" ht="28.5" customHeight="1">
      <c r="B6">
        <v>4</v>
      </c>
      <c r="C6" s="319"/>
      <c r="I6" s="26" t="s">
        <v>50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2009-2010 г.р. до 30 кг.девочки Не-ваза 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Глазунова Милена</v>
      </c>
      <c r="D15" s="23" t="str">
        <f>F3</f>
        <v>Архангельск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Головко Дана</v>
      </c>
      <c r="D16" s="23" t="str">
        <f>F4</f>
        <v>Архангельск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 t="str">
        <f>C5</f>
        <v>Новожилова Ксения</v>
      </c>
      <c r="D17" s="23" t="str">
        <f>F5</f>
        <v>Череповец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26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Глазунова Милена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4 0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Головко Дана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Новожилова Ксения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Глазунова Милена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Головко Дана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Новожилова Ксения</v>
      </c>
      <c r="C30" s="294"/>
      <c r="D30" s="295"/>
      <c r="E30" s="17"/>
      <c r="F30" s="17"/>
      <c r="G30" s="17"/>
      <c r="I30" s="17"/>
      <c r="J30" s="17"/>
      <c r="K30" s="292"/>
      <c r="L30" s="294" t="str">
        <f>CONCATENATE(B18," ",C18)</f>
        <v>4 0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Глазунова Милена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Новожилова Ксения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4 0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Головко Дана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1"/>
  <sheetViews>
    <sheetView zoomScale="85" zoomScaleNormal="85" zoomScalePageLayoutView="0" workbookViewId="0" topLeftCell="A422">
      <selection activeCell="A481" sqref="A481:IV487"/>
    </sheetView>
  </sheetViews>
  <sheetFormatPr defaultColWidth="9.140625" defaultRowHeight="21" customHeight="1"/>
  <cols>
    <col min="2" max="2" width="12.28125" style="0" bestFit="1" customWidth="1"/>
    <col min="3" max="3" width="22.00390625" style="193" customWidth="1"/>
    <col min="6" max="6" width="14.421875" style="0" customWidth="1"/>
    <col min="7" max="7" width="18.28125" style="0" customWidth="1"/>
  </cols>
  <sheetData>
    <row r="1" spans="2:3" ht="29.25" customHeight="1">
      <c r="B1" t="s">
        <v>41</v>
      </c>
      <c r="C1" s="335" t="s">
        <v>99</v>
      </c>
    </row>
    <row r="2" spans="2:9" ht="21" customHeight="1" thickBot="1">
      <c r="B2" t="s">
        <v>9</v>
      </c>
      <c r="C2" s="193" t="s">
        <v>36</v>
      </c>
      <c r="D2" t="s">
        <v>37</v>
      </c>
      <c r="E2" t="s">
        <v>38</v>
      </c>
      <c r="F2" t="s">
        <v>39</v>
      </c>
      <c r="G2" t="s">
        <v>40</v>
      </c>
      <c r="H2" s="255" t="s">
        <v>114</v>
      </c>
      <c r="I2" s="255" t="s">
        <v>115</v>
      </c>
    </row>
    <row r="3" spans="2:9" ht="21" customHeight="1" thickBot="1">
      <c r="B3" s="296" t="s">
        <v>100</v>
      </c>
      <c r="C3" s="397" t="s">
        <v>85</v>
      </c>
      <c r="D3" s="297">
        <v>2008</v>
      </c>
      <c r="E3" s="297">
        <v>24</v>
      </c>
      <c r="F3" s="301" t="s">
        <v>1</v>
      </c>
      <c r="G3" s="304" t="s">
        <v>6</v>
      </c>
      <c r="H3" s="307"/>
      <c r="I3" s="303" t="s">
        <v>115</v>
      </c>
    </row>
    <row r="4" spans="2:9" ht="21" customHeight="1" thickBot="1">
      <c r="B4" s="298" t="s">
        <v>102</v>
      </c>
      <c r="C4" s="320" t="s">
        <v>84</v>
      </c>
      <c r="D4" s="299">
        <v>2007</v>
      </c>
      <c r="E4" s="299">
        <v>25</v>
      </c>
      <c r="F4" s="301" t="s">
        <v>1</v>
      </c>
      <c r="G4" s="305" t="s">
        <v>96</v>
      </c>
      <c r="H4" s="308"/>
      <c r="I4" s="303" t="s">
        <v>115</v>
      </c>
    </row>
    <row r="5" spans="2:9" ht="21" customHeight="1" thickBot="1">
      <c r="B5" s="298" t="s">
        <v>103</v>
      </c>
      <c r="C5" s="320" t="s">
        <v>235</v>
      </c>
      <c r="D5" s="299">
        <v>2007</v>
      </c>
      <c r="E5" s="299">
        <v>24</v>
      </c>
      <c r="F5" s="301" t="s">
        <v>2</v>
      </c>
      <c r="G5" s="305" t="s">
        <v>101</v>
      </c>
      <c r="H5" s="308"/>
      <c r="I5" s="303" t="s">
        <v>115</v>
      </c>
    </row>
    <row r="6" spans="2:9" ht="21" customHeight="1" thickBot="1">
      <c r="B6" s="298" t="s">
        <v>104</v>
      </c>
      <c r="C6" s="320"/>
      <c r="D6" s="299"/>
      <c r="E6" s="299"/>
      <c r="F6" s="301"/>
      <c r="G6" s="304"/>
      <c r="H6" s="308"/>
      <c r="I6" s="303"/>
    </row>
    <row r="7" spans="2:9" ht="21" customHeight="1" thickBot="1">
      <c r="B7" s="298" t="s">
        <v>105</v>
      </c>
      <c r="C7" s="320" t="s">
        <v>306</v>
      </c>
      <c r="D7" s="299">
        <v>2008</v>
      </c>
      <c r="E7" s="299">
        <v>25</v>
      </c>
      <c r="F7" s="302" t="s">
        <v>43</v>
      </c>
      <c r="G7" s="305" t="s">
        <v>299</v>
      </c>
      <c r="H7" s="308"/>
      <c r="I7" s="303" t="s">
        <v>115</v>
      </c>
    </row>
    <row r="8" spans="2:9" ht="21" customHeight="1" hidden="1" thickBot="1">
      <c r="B8" s="298" t="s">
        <v>106</v>
      </c>
      <c r="C8" s="337"/>
      <c r="D8" s="299"/>
      <c r="E8" s="299"/>
      <c r="F8" s="302"/>
      <c r="G8" s="305"/>
      <c r="H8" s="308"/>
      <c r="I8" s="303"/>
    </row>
    <row r="9" spans="2:9" ht="21" customHeight="1" hidden="1" thickBot="1">
      <c r="B9" s="298" t="s">
        <v>107</v>
      </c>
      <c r="C9" s="337"/>
      <c r="D9" s="299"/>
      <c r="E9" s="299"/>
      <c r="F9" s="302"/>
      <c r="G9" s="305"/>
      <c r="H9" s="308"/>
      <c r="I9" s="303"/>
    </row>
    <row r="10" spans="2:9" ht="21" customHeight="1" hidden="1" thickBot="1">
      <c r="B10" s="298" t="s">
        <v>108</v>
      </c>
      <c r="C10" s="337"/>
      <c r="D10" s="299"/>
      <c r="E10" s="299"/>
      <c r="F10" s="302"/>
      <c r="G10" s="305"/>
      <c r="H10" s="308"/>
      <c r="I10" s="303"/>
    </row>
    <row r="11" spans="2:9" ht="21" customHeight="1" hidden="1" thickBot="1">
      <c r="B11" s="298" t="s">
        <v>110</v>
      </c>
      <c r="C11" s="337"/>
      <c r="D11" s="299"/>
      <c r="E11" s="299"/>
      <c r="F11" s="302"/>
      <c r="G11" s="305"/>
      <c r="H11" s="308"/>
      <c r="I11" s="303"/>
    </row>
    <row r="12" spans="2:9" ht="21" customHeight="1" hidden="1" thickBot="1">
      <c r="B12" s="298" t="s">
        <v>111</v>
      </c>
      <c r="C12" s="337"/>
      <c r="D12" s="299"/>
      <c r="E12" s="299"/>
      <c r="F12" s="302"/>
      <c r="G12" s="305"/>
      <c r="H12" s="308"/>
      <c r="I12" s="303"/>
    </row>
    <row r="13" spans="2:9" ht="21" customHeight="1" hidden="1" thickBot="1">
      <c r="B13" s="298" t="s">
        <v>112</v>
      </c>
      <c r="C13" s="337"/>
      <c r="D13" s="299"/>
      <c r="E13" s="299"/>
      <c r="F13" s="302"/>
      <c r="G13" s="305"/>
      <c r="H13" s="308"/>
      <c r="I13" s="303"/>
    </row>
    <row r="14" spans="2:9" ht="21" customHeight="1" hidden="1" thickBot="1">
      <c r="B14" s="298" t="s">
        <v>113</v>
      </c>
      <c r="C14" s="337"/>
      <c r="D14" s="299"/>
      <c r="E14" s="299"/>
      <c r="F14" s="302"/>
      <c r="G14" s="306"/>
      <c r="H14" s="309"/>
      <c r="I14" s="303"/>
    </row>
    <row r="16" spans="2:3" ht="21" customHeight="1">
      <c r="B16" t="s">
        <v>41</v>
      </c>
      <c r="C16" s="394" t="s">
        <v>117</v>
      </c>
    </row>
    <row r="17" spans="2:9" ht="21" customHeight="1" thickBot="1">
      <c r="B17" t="s">
        <v>9</v>
      </c>
      <c r="C17" s="193" t="s">
        <v>36</v>
      </c>
      <c r="D17" t="s">
        <v>37</v>
      </c>
      <c r="E17" t="s">
        <v>38</v>
      </c>
      <c r="F17" t="s">
        <v>39</v>
      </c>
      <c r="G17" t="s">
        <v>40</v>
      </c>
      <c r="H17" s="255" t="s">
        <v>114</v>
      </c>
      <c r="I17" s="255" t="s">
        <v>115</v>
      </c>
    </row>
    <row r="18" spans="2:9" ht="21" customHeight="1" thickBot="1">
      <c r="B18" s="296" t="s">
        <v>100</v>
      </c>
      <c r="C18" s="336" t="s">
        <v>118</v>
      </c>
      <c r="D18" s="297">
        <v>2007</v>
      </c>
      <c r="E18" s="297">
        <v>28</v>
      </c>
      <c r="F18" s="301" t="s">
        <v>1</v>
      </c>
      <c r="G18" s="304" t="s">
        <v>6</v>
      </c>
      <c r="H18" s="307"/>
      <c r="I18" s="303" t="s">
        <v>115</v>
      </c>
    </row>
    <row r="19" spans="2:9" ht="21" customHeight="1" thickBot="1">
      <c r="B19" s="298" t="s">
        <v>102</v>
      </c>
      <c r="C19" s="337" t="s">
        <v>86</v>
      </c>
      <c r="D19" s="299">
        <v>2007</v>
      </c>
      <c r="E19" s="299"/>
      <c r="F19" s="301" t="s">
        <v>1</v>
      </c>
      <c r="G19" s="305" t="s">
        <v>96</v>
      </c>
      <c r="H19" s="308"/>
      <c r="I19" s="303" t="s">
        <v>115</v>
      </c>
    </row>
    <row r="20" spans="2:9" ht="30.75" customHeight="1" thickBot="1">
      <c r="B20" s="298" t="s">
        <v>103</v>
      </c>
      <c r="C20" s="337" t="s">
        <v>125</v>
      </c>
      <c r="D20" s="299">
        <v>2008</v>
      </c>
      <c r="E20" s="299"/>
      <c r="F20" s="301" t="s">
        <v>1</v>
      </c>
      <c r="G20" s="305" t="s">
        <v>96</v>
      </c>
      <c r="H20" s="308"/>
      <c r="I20" s="303" t="s">
        <v>115</v>
      </c>
    </row>
    <row r="21" spans="2:9" ht="31.5" customHeight="1" thickBot="1">
      <c r="B21" s="298" t="s">
        <v>104</v>
      </c>
      <c r="C21" s="337" t="s">
        <v>126</v>
      </c>
      <c r="D21" s="299">
        <v>2008</v>
      </c>
      <c r="E21" s="299"/>
      <c r="F21" s="301" t="s">
        <v>1</v>
      </c>
      <c r="G21" s="305" t="s">
        <v>96</v>
      </c>
      <c r="H21" s="308"/>
      <c r="I21" s="303" t="s">
        <v>115</v>
      </c>
    </row>
    <row r="22" spans="2:9" ht="26.25" customHeight="1" thickBot="1">
      <c r="B22" s="298" t="s">
        <v>105</v>
      </c>
      <c r="C22" s="337" t="s">
        <v>205</v>
      </c>
      <c r="D22" s="299"/>
      <c r="E22" s="299"/>
      <c r="F22" s="302" t="s">
        <v>203</v>
      </c>
      <c r="G22" s="305"/>
      <c r="H22" s="308"/>
      <c r="I22" s="303" t="s">
        <v>115</v>
      </c>
    </row>
    <row r="23" spans="2:9" ht="24" customHeight="1" thickBot="1">
      <c r="B23" s="298" t="s">
        <v>106</v>
      </c>
      <c r="C23" s="337" t="s">
        <v>289</v>
      </c>
      <c r="D23" s="299"/>
      <c r="E23" s="299"/>
      <c r="F23" s="301" t="s">
        <v>43</v>
      </c>
      <c r="G23" s="305" t="s">
        <v>146</v>
      </c>
      <c r="H23" s="308"/>
      <c r="I23" s="303" t="s">
        <v>115</v>
      </c>
    </row>
    <row r="24" spans="2:9" ht="21" customHeight="1" thickBot="1">
      <c r="B24" s="298" t="s">
        <v>107</v>
      </c>
      <c r="C24" s="337" t="s">
        <v>285</v>
      </c>
      <c r="D24" s="299"/>
      <c r="E24" s="299"/>
      <c r="F24" s="302" t="s">
        <v>43</v>
      </c>
      <c r="G24" s="305" t="s">
        <v>146</v>
      </c>
      <c r="H24" s="308"/>
      <c r="I24" s="303" t="s">
        <v>115</v>
      </c>
    </row>
    <row r="25" spans="2:9" ht="21.75" customHeight="1" thickBot="1">
      <c r="B25" s="298" t="s">
        <v>108</v>
      </c>
      <c r="C25" s="337" t="s">
        <v>296</v>
      </c>
      <c r="D25" s="299">
        <v>2008</v>
      </c>
      <c r="E25" s="299">
        <v>28</v>
      </c>
      <c r="F25" s="302" t="s">
        <v>43</v>
      </c>
      <c r="G25" s="305" t="s">
        <v>146</v>
      </c>
      <c r="H25" s="308"/>
      <c r="I25" s="303" t="s">
        <v>115</v>
      </c>
    </row>
    <row r="26" spans="2:9" ht="24.75" customHeight="1" thickBot="1">
      <c r="B26" s="298" t="s">
        <v>110</v>
      </c>
      <c r="C26" s="337" t="s">
        <v>297</v>
      </c>
      <c r="D26" s="299">
        <v>2008</v>
      </c>
      <c r="E26" s="299">
        <v>28</v>
      </c>
      <c r="F26" s="302" t="s">
        <v>43</v>
      </c>
      <c r="G26" s="305" t="s">
        <v>146</v>
      </c>
      <c r="H26" s="308"/>
      <c r="I26" s="303" t="s">
        <v>115</v>
      </c>
    </row>
    <row r="27" spans="2:9" ht="21" customHeight="1" thickBot="1">
      <c r="B27" s="298" t="s">
        <v>111</v>
      </c>
      <c r="C27" s="337" t="s">
        <v>121</v>
      </c>
      <c r="D27" s="299">
        <v>2007</v>
      </c>
      <c r="E27" s="299"/>
      <c r="F27" s="302" t="s">
        <v>122</v>
      </c>
      <c r="G27" s="305"/>
      <c r="H27" s="308"/>
      <c r="I27" s="303" t="s">
        <v>115</v>
      </c>
    </row>
    <row r="28" spans="2:9" ht="19.5" customHeight="1" thickBot="1">
      <c r="B28" s="298" t="s">
        <v>112</v>
      </c>
      <c r="C28" s="337"/>
      <c r="D28" s="299"/>
      <c r="E28" s="299"/>
      <c r="F28" s="302"/>
      <c r="G28" s="305"/>
      <c r="H28" s="308"/>
      <c r="I28" s="303"/>
    </row>
    <row r="29" spans="2:9" ht="17.25" customHeight="1" thickBot="1">
      <c r="B29" s="298" t="s">
        <v>113</v>
      </c>
      <c r="C29" s="337"/>
      <c r="D29" s="299"/>
      <c r="E29" s="299"/>
      <c r="F29" s="302"/>
      <c r="G29" s="306"/>
      <c r="H29" s="309"/>
      <c r="I29" s="303"/>
    </row>
    <row r="31" spans="2:3" ht="21" customHeight="1">
      <c r="B31" t="s">
        <v>41</v>
      </c>
      <c r="C31" s="394" t="s">
        <v>120</v>
      </c>
    </row>
    <row r="32" spans="2:9" ht="21" customHeight="1" thickBot="1">
      <c r="B32" t="s">
        <v>9</v>
      </c>
      <c r="C32" s="193" t="s">
        <v>36</v>
      </c>
      <c r="D32" t="s">
        <v>37</v>
      </c>
      <c r="E32" t="s">
        <v>38</v>
      </c>
      <c r="F32" t="s">
        <v>39</v>
      </c>
      <c r="G32" t="s">
        <v>40</v>
      </c>
      <c r="H32" s="255" t="s">
        <v>114</v>
      </c>
      <c r="I32" s="255" t="s">
        <v>115</v>
      </c>
    </row>
    <row r="33" spans="2:9" ht="21" customHeight="1" thickBot="1">
      <c r="B33" s="296" t="s">
        <v>100</v>
      </c>
      <c r="C33" s="336" t="s">
        <v>236</v>
      </c>
      <c r="D33" s="297">
        <v>2007</v>
      </c>
      <c r="E33" s="297">
        <v>30</v>
      </c>
      <c r="F33" s="301" t="s">
        <v>2</v>
      </c>
      <c r="G33" s="305" t="s">
        <v>101</v>
      </c>
      <c r="H33" s="307"/>
      <c r="I33" s="303" t="s">
        <v>115</v>
      </c>
    </row>
    <row r="34" spans="2:9" ht="21" customHeight="1" thickBot="1">
      <c r="B34" s="298" t="s">
        <v>102</v>
      </c>
      <c r="C34" s="337" t="s">
        <v>237</v>
      </c>
      <c r="D34" s="299">
        <v>2007</v>
      </c>
      <c r="E34" s="299">
        <v>30</v>
      </c>
      <c r="F34" s="301" t="s">
        <v>2</v>
      </c>
      <c r="G34" s="305" t="s">
        <v>101</v>
      </c>
      <c r="H34" s="308"/>
      <c r="I34" s="303" t="s">
        <v>115</v>
      </c>
    </row>
    <row r="35" spans="2:9" ht="21" customHeight="1" thickBot="1">
      <c r="B35" s="298" t="s">
        <v>103</v>
      </c>
      <c r="C35" s="337" t="s">
        <v>123</v>
      </c>
      <c r="D35" s="299">
        <v>2008</v>
      </c>
      <c r="E35" s="299">
        <v>31</v>
      </c>
      <c r="F35" s="301" t="s">
        <v>1</v>
      </c>
      <c r="G35" s="304" t="s">
        <v>6</v>
      </c>
      <c r="H35" s="308"/>
      <c r="I35" s="303" t="s">
        <v>115</v>
      </c>
    </row>
    <row r="36" spans="2:9" ht="21" customHeight="1" thickBot="1">
      <c r="B36" s="298" t="s">
        <v>104</v>
      </c>
      <c r="C36" s="337" t="s">
        <v>124</v>
      </c>
      <c r="D36" s="299">
        <v>2008</v>
      </c>
      <c r="E36" s="299">
        <v>32</v>
      </c>
      <c r="F36" s="301" t="s">
        <v>1</v>
      </c>
      <c r="G36" s="304" t="s">
        <v>6</v>
      </c>
      <c r="H36" s="308"/>
      <c r="I36" s="303" t="s">
        <v>115</v>
      </c>
    </row>
    <row r="37" spans="2:9" ht="21" customHeight="1" thickBot="1">
      <c r="B37" s="298" t="s">
        <v>105</v>
      </c>
      <c r="C37" s="337" t="s">
        <v>217</v>
      </c>
      <c r="D37" s="299"/>
      <c r="E37" s="299"/>
      <c r="F37" s="301" t="s">
        <v>203</v>
      </c>
      <c r="G37" s="305"/>
      <c r="H37" s="308"/>
      <c r="I37" s="303" t="s">
        <v>115</v>
      </c>
    </row>
    <row r="38" spans="2:9" ht="21" customHeight="1" thickBot="1">
      <c r="B38" s="298" t="s">
        <v>106</v>
      </c>
      <c r="C38" s="337" t="s">
        <v>206</v>
      </c>
      <c r="D38" s="299">
        <v>2007</v>
      </c>
      <c r="E38" s="299"/>
      <c r="F38" s="301" t="s">
        <v>122</v>
      </c>
      <c r="G38" s="305"/>
      <c r="H38" s="308"/>
      <c r="I38" s="303" t="s">
        <v>115</v>
      </c>
    </row>
    <row r="39" spans="2:9" ht="21" customHeight="1" thickBot="1">
      <c r="B39" s="298" t="s">
        <v>107</v>
      </c>
      <c r="C39" s="337" t="s">
        <v>129</v>
      </c>
      <c r="D39" s="299">
        <v>2008</v>
      </c>
      <c r="E39" s="299">
        <v>30</v>
      </c>
      <c r="F39" s="301" t="s">
        <v>1</v>
      </c>
      <c r="G39" s="304" t="s">
        <v>6</v>
      </c>
      <c r="H39" s="308"/>
      <c r="I39" s="303" t="s">
        <v>115</v>
      </c>
    </row>
    <row r="40" spans="2:9" ht="21" customHeight="1" thickBot="1">
      <c r="B40" s="298" t="s">
        <v>108</v>
      </c>
      <c r="C40" s="337" t="s">
        <v>135</v>
      </c>
      <c r="D40" s="299">
        <v>2008</v>
      </c>
      <c r="E40" s="299">
        <v>29</v>
      </c>
      <c r="F40" s="301" t="s">
        <v>1</v>
      </c>
      <c r="G40" s="304" t="s">
        <v>6</v>
      </c>
      <c r="H40" s="308"/>
      <c r="I40" s="303" t="s">
        <v>115</v>
      </c>
    </row>
    <row r="41" spans="2:9" ht="21" customHeight="1" thickBot="1">
      <c r="B41" s="298" t="s">
        <v>112</v>
      </c>
      <c r="C41" s="337" t="s">
        <v>294</v>
      </c>
      <c r="D41" s="299">
        <v>2008</v>
      </c>
      <c r="E41" s="299">
        <v>30</v>
      </c>
      <c r="F41" s="301" t="s">
        <v>43</v>
      </c>
      <c r="G41" s="305" t="s">
        <v>146</v>
      </c>
      <c r="H41" s="308"/>
      <c r="I41" s="303" t="s">
        <v>115</v>
      </c>
    </row>
    <row r="42" spans="2:9" ht="21" customHeight="1" thickBot="1">
      <c r="B42" s="298" t="s">
        <v>113</v>
      </c>
      <c r="C42" s="337"/>
      <c r="D42" s="299"/>
      <c r="E42" s="299"/>
      <c r="F42" s="302"/>
      <c r="G42" s="306"/>
      <c r="H42" s="309"/>
      <c r="I42" s="303"/>
    </row>
    <row r="44" spans="2:3" ht="21" customHeight="1">
      <c r="B44" t="s">
        <v>41</v>
      </c>
      <c r="C44" s="335" t="s">
        <v>127</v>
      </c>
    </row>
    <row r="45" spans="2:9" ht="21" customHeight="1" thickBot="1">
      <c r="B45" t="s">
        <v>9</v>
      </c>
      <c r="C45" s="193" t="s">
        <v>36</v>
      </c>
      <c r="D45" t="s">
        <v>37</v>
      </c>
      <c r="E45" t="s">
        <v>38</v>
      </c>
      <c r="F45" t="s">
        <v>39</v>
      </c>
      <c r="G45" t="s">
        <v>40</v>
      </c>
      <c r="H45" s="255" t="s">
        <v>114</v>
      </c>
      <c r="I45" s="255" t="s">
        <v>115</v>
      </c>
    </row>
    <row r="46" spans="2:9" ht="45.75" customHeight="1" thickBot="1">
      <c r="B46" s="296" t="s">
        <v>100</v>
      </c>
      <c r="C46" s="320" t="s">
        <v>257</v>
      </c>
      <c r="D46" s="299">
        <v>2008</v>
      </c>
      <c r="E46" s="299">
        <v>33</v>
      </c>
      <c r="F46" s="301" t="s">
        <v>42</v>
      </c>
      <c r="G46" s="304" t="s">
        <v>155</v>
      </c>
      <c r="H46" s="308"/>
      <c r="I46" s="303" t="s">
        <v>115</v>
      </c>
    </row>
    <row r="47" ht="36.75" customHeight="1" thickBot="1">
      <c r="B47" s="298" t="s">
        <v>102</v>
      </c>
    </row>
    <row r="48" spans="2:9" ht="21" customHeight="1" thickBot="1">
      <c r="B48" s="298" t="s">
        <v>103</v>
      </c>
      <c r="C48" s="320" t="s">
        <v>128</v>
      </c>
      <c r="D48" s="299">
        <v>2008</v>
      </c>
      <c r="E48" s="299">
        <v>35</v>
      </c>
      <c r="F48" s="301" t="s">
        <v>1</v>
      </c>
      <c r="G48" s="304" t="s">
        <v>6</v>
      </c>
      <c r="H48" s="308"/>
      <c r="I48" s="303" t="s">
        <v>115</v>
      </c>
    </row>
    <row r="49" spans="2:9" ht="21" customHeight="1" thickBot="1">
      <c r="B49" s="298" t="s">
        <v>104</v>
      </c>
      <c r="C49" s="320" t="s">
        <v>109</v>
      </c>
      <c r="D49" s="299">
        <v>2007</v>
      </c>
      <c r="E49" s="299">
        <v>33</v>
      </c>
      <c r="F49" s="301" t="s">
        <v>1</v>
      </c>
      <c r="G49" s="304" t="s">
        <v>6</v>
      </c>
      <c r="H49" s="308"/>
      <c r="I49" s="303" t="s">
        <v>115</v>
      </c>
    </row>
    <row r="50" spans="2:9" ht="21" customHeight="1" thickBot="1">
      <c r="B50" s="298" t="s">
        <v>105</v>
      </c>
      <c r="C50" s="320" t="s">
        <v>133</v>
      </c>
      <c r="D50" s="299">
        <v>2008</v>
      </c>
      <c r="E50" s="299">
        <v>36</v>
      </c>
      <c r="F50" s="301" t="s">
        <v>1</v>
      </c>
      <c r="G50" s="304" t="s">
        <v>6</v>
      </c>
      <c r="H50" s="308"/>
      <c r="I50" s="303" t="s">
        <v>115</v>
      </c>
    </row>
    <row r="51" spans="2:9" ht="21" customHeight="1" thickBot="1">
      <c r="B51" s="298" t="s">
        <v>107</v>
      </c>
      <c r="C51" s="320" t="s">
        <v>218</v>
      </c>
      <c r="D51" s="299"/>
      <c r="E51" s="299"/>
      <c r="F51" s="301" t="s">
        <v>203</v>
      </c>
      <c r="G51" s="305"/>
      <c r="H51" s="308"/>
      <c r="I51" s="303" t="s">
        <v>115</v>
      </c>
    </row>
    <row r="52" spans="2:9" ht="17.25" thickBot="1">
      <c r="B52" s="321" t="s">
        <v>108</v>
      </c>
      <c r="C52" s="320" t="s">
        <v>295</v>
      </c>
      <c r="D52" s="299">
        <v>2007</v>
      </c>
      <c r="E52" s="299">
        <v>35</v>
      </c>
      <c r="F52" s="301" t="s">
        <v>43</v>
      </c>
      <c r="G52" s="305" t="s">
        <v>146</v>
      </c>
      <c r="H52" s="308"/>
      <c r="I52" s="303" t="s">
        <v>115</v>
      </c>
    </row>
    <row r="53" spans="2:9" ht="17.25" thickBot="1">
      <c r="B53" s="321" t="s">
        <v>110</v>
      </c>
      <c r="C53" s="320" t="s">
        <v>302</v>
      </c>
      <c r="D53" s="299">
        <v>2007</v>
      </c>
      <c r="E53" s="299" t="s">
        <v>303</v>
      </c>
      <c r="F53" s="301" t="s">
        <v>43</v>
      </c>
      <c r="G53" s="305" t="s">
        <v>299</v>
      </c>
      <c r="H53" s="308"/>
      <c r="I53" s="303" t="s">
        <v>115</v>
      </c>
    </row>
    <row r="54" spans="2:9" ht="33.75" thickBot="1">
      <c r="B54" s="321" t="s">
        <v>111</v>
      </c>
      <c r="C54" s="320" t="s">
        <v>307</v>
      </c>
      <c r="D54" s="299">
        <v>2007</v>
      </c>
      <c r="E54" s="299">
        <v>36</v>
      </c>
      <c r="F54" s="302" t="s">
        <v>43</v>
      </c>
      <c r="G54" s="305" t="s">
        <v>299</v>
      </c>
      <c r="H54" s="308"/>
      <c r="I54" s="303" t="s">
        <v>115</v>
      </c>
    </row>
    <row r="55" spans="2:9" ht="17.25" thickBot="1">
      <c r="B55" s="321" t="s">
        <v>112</v>
      </c>
      <c r="C55" s="337"/>
      <c r="D55" s="299"/>
      <c r="E55" s="299"/>
      <c r="F55" s="301"/>
      <c r="G55" s="305"/>
      <c r="H55" s="308"/>
      <c r="I55" s="303"/>
    </row>
    <row r="56" spans="2:9" ht="17.25" thickBot="1">
      <c r="B56" s="321" t="s">
        <v>113</v>
      </c>
      <c r="C56" s="337"/>
      <c r="D56" s="299"/>
      <c r="E56" s="299"/>
      <c r="F56" s="301"/>
      <c r="G56" s="306"/>
      <c r="H56" s="309"/>
      <c r="I56" s="303"/>
    </row>
    <row r="58" spans="2:3" ht="21" customHeight="1">
      <c r="B58" t="s">
        <v>41</v>
      </c>
      <c r="C58" s="335" t="s">
        <v>130</v>
      </c>
    </row>
    <row r="59" spans="2:9" ht="21" customHeight="1" thickBot="1">
      <c r="B59" t="s">
        <v>9</v>
      </c>
      <c r="C59" s="193" t="s">
        <v>36</v>
      </c>
      <c r="D59" t="s">
        <v>37</v>
      </c>
      <c r="E59" t="s">
        <v>38</v>
      </c>
      <c r="F59" t="s">
        <v>39</v>
      </c>
      <c r="G59" t="s">
        <v>40</v>
      </c>
      <c r="H59" s="255" t="s">
        <v>114</v>
      </c>
      <c r="I59" s="255" t="s">
        <v>115</v>
      </c>
    </row>
    <row r="60" spans="2:9" ht="21" customHeight="1" thickBot="1">
      <c r="B60" s="296" t="s">
        <v>100</v>
      </c>
      <c r="C60" s="320" t="s">
        <v>255</v>
      </c>
      <c r="D60" s="299">
        <v>2008</v>
      </c>
      <c r="E60" s="299">
        <v>40</v>
      </c>
      <c r="F60" s="301" t="s">
        <v>42</v>
      </c>
      <c r="G60" s="304" t="s">
        <v>155</v>
      </c>
      <c r="H60" s="308"/>
      <c r="I60" s="303" t="s">
        <v>115</v>
      </c>
    </row>
    <row r="61" spans="2:9" ht="21" customHeight="1" thickBot="1">
      <c r="B61" s="298" t="s">
        <v>103</v>
      </c>
      <c r="C61" s="320" t="s">
        <v>256</v>
      </c>
      <c r="D61" s="299">
        <v>2007</v>
      </c>
      <c r="E61" s="299">
        <v>40</v>
      </c>
      <c r="F61" s="301" t="s">
        <v>42</v>
      </c>
      <c r="G61" s="304" t="s">
        <v>155</v>
      </c>
      <c r="H61" s="308"/>
      <c r="I61" s="303" t="s">
        <v>115</v>
      </c>
    </row>
    <row r="62" spans="2:9" ht="21" customHeight="1" thickBot="1">
      <c r="B62" s="298" t="s">
        <v>104</v>
      </c>
      <c r="C62" s="320" t="s">
        <v>219</v>
      </c>
      <c r="D62" s="299"/>
      <c r="E62" s="299"/>
      <c r="F62" s="301" t="s">
        <v>1</v>
      </c>
      <c r="G62" s="304" t="s">
        <v>6</v>
      </c>
      <c r="H62" s="308"/>
      <c r="I62" s="303" t="s">
        <v>115</v>
      </c>
    </row>
    <row r="63" spans="2:9" ht="17.25" thickBot="1">
      <c r="B63" s="321" t="s">
        <v>106</v>
      </c>
      <c r="C63" s="320" t="s">
        <v>284</v>
      </c>
      <c r="D63" s="299">
        <v>2007</v>
      </c>
      <c r="E63" s="299">
        <v>37</v>
      </c>
      <c r="F63" s="301" t="s">
        <v>43</v>
      </c>
      <c r="G63" s="305" t="s">
        <v>146</v>
      </c>
      <c r="H63" s="308"/>
      <c r="I63" s="303" t="s">
        <v>115</v>
      </c>
    </row>
    <row r="64" spans="2:9" ht="17.25" thickBot="1">
      <c r="B64" s="321" t="s">
        <v>107</v>
      </c>
      <c r="C64" s="337"/>
      <c r="D64" s="299"/>
      <c r="E64" s="299"/>
      <c r="F64" s="302"/>
      <c r="G64" s="305"/>
      <c r="H64" s="308"/>
      <c r="I64" s="303"/>
    </row>
    <row r="65" spans="2:9" ht="17.25" thickBot="1">
      <c r="B65" s="321" t="s">
        <v>108</v>
      </c>
      <c r="C65" s="337"/>
      <c r="D65" s="299"/>
      <c r="E65" s="299"/>
      <c r="F65" s="302"/>
      <c r="G65" s="305"/>
      <c r="H65" s="308"/>
      <c r="I65" s="303"/>
    </row>
    <row r="66" spans="2:9" ht="17.25" thickBot="1">
      <c r="B66" s="321" t="s">
        <v>110</v>
      </c>
      <c r="C66" s="337"/>
      <c r="D66" s="299"/>
      <c r="E66" s="299"/>
      <c r="F66" s="302"/>
      <c r="G66" s="305"/>
      <c r="H66" s="308"/>
      <c r="I66" s="303"/>
    </row>
    <row r="67" spans="2:9" ht="17.25" thickBot="1">
      <c r="B67" s="321" t="s">
        <v>111</v>
      </c>
      <c r="C67" s="337"/>
      <c r="D67" s="299"/>
      <c r="E67" s="299"/>
      <c r="F67" s="302"/>
      <c r="G67" s="305"/>
      <c r="H67" s="308"/>
      <c r="I67" s="303"/>
    </row>
    <row r="68" spans="2:9" ht="17.25" thickBot="1">
      <c r="B68" s="321" t="s">
        <v>112</v>
      </c>
      <c r="C68" s="337"/>
      <c r="D68" s="299"/>
      <c r="E68" s="299"/>
      <c r="F68" s="302"/>
      <c r="G68" s="305"/>
      <c r="H68" s="308"/>
      <c r="I68" s="303"/>
    </row>
    <row r="69" spans="2:9" ht="17.25" thickBot="1">
      <c r="B69" s="321" t="s">
        <v>113</v>
      </c>
      <c r="C69" s="337"/>
      <c r="D69" s="299"/>
      <c r="E69" s="299"/>
      <c r="F69" s="302"/>
      <c r="G69" s="306"/>
      <c r="H69" s="309"/>
      <c r="I69" s="303"/>
    </row>
    <row r="71" spans="2:3" ht="21" customHeight="1">
      <c r="B71" t="s">
        <v>41</v>
      </c>
      <c r="C71" s="335" t="s">
        <v>136</v>
      </c>
    </row>
    <row r="72" spans="2:9" ht="21" customHeight="1" thickBot="1">
      <c r="B72" t="s">
        <v>9</v>
      </c>
      <c r="C72" s="193" t="s">
        <v>36</v>
      </c>
      <c r="D72" t="s">
        <v>37</v>
      </c>
      <c r="E72" t="s">
        <v>38</v>
      </c>
      <c r="F72" t="s">
        <v>39</v>
      </c>
      <c r="G72" t="s">
        <v>40</v>
      </c>
      <c r="H72" s="255" t="s">
        <v>114</v>
      </c>
      <c r="I72" s="255" t="s">
        <v>115</v>
      </c>
    </row>
    <row r="73" spans="2:9" ht="21" customHeight="1" hidden="1" thickBot="1">
      <c r="B73" s="298" t="s">
        <v>102</v>
      </c>
      <c r="C73" s="320"/>
      <c r="D73" s="299"/>
      <c r="E73" s="299"/>
      <c r="F73" s="301"/>
      <c r="G73" s="305"/>
      <c r="H73" s="308"/>
      <c r="I73" s="303"/>
    </row>
    <row r="74" spans="2:9" ht="21" customHeight="1" hidden="1" thickBot="1">
      <c r="B74" s="298" t="s">
        <v>103</v>
      </c>
      <c r="C74" s="320"/>
      <c r="D74" s="299"/>
      <c r="E74" s="299"/>
      <c r="F74" s="301"/>
      <c r="G74" s="304"/>
      <c r="H74" s="308"/>
      <c r="I74" s="303"/>
    </row>
    <row r="75" spans="2:9" ht="21" customHeight="1" hidden="1" thickBot="1">
      <c r="B75" s="298" t="s">
        <v>104</v>
      </c>
      <c r="C75" s="320"/>
      <c r="D75" s="299"/>
      <c r="E75" s="299"/>
      <c r="F75" s="301"/>
      <c r="G75" s="304"/>
      <c r="H75" s="308"/>
      <c r="I75" s="303"/>
    </row>
    <row r="76" spans="2:9" ht="21" customHeight="1" thickBot="1">
      <c r="B76" s="298" t="s">
        <v>105</v>
      </c>
      <c r="C76" s="320" t="s">
        <v>208</v>
      </c>
      <c r="D76" s="299"/>
      <c r="E76" s="299"/>
      <c r="F76" s="301" t="s">
        <v>203</v>
      </c>
      <c r="G76" s="304"/>
      <c r="H76" s="308"/>
      <c r="I76" s="303" t="s">
        <v>115</v>
      </c>
    </row>
    <row r="77" spans="2:9" ht="17.25" thickBot="1">
      <c r="B77" s="321" t="s">
        <v>106</v>
      </c>
      <c r="C77" s="320" t="s">
        <v>304</v>
      </c>
      <c r="D77" s="299">
        <v>2008</v>
      </c>
      <c r="E77" s="299">
        <v>40</v>
      </c>
      <c r="F77" s="301" t="s">
        <v>43</v>
      </c>
      <c r="G77" s="305" t="s">
        <v>299</v>
      </c>
      <c r="H77" s="308"/>
      <c r="I77" s="303" t="s">
        <v>115</v>
      </c>
    </row>
    <row r="78" spans="2:9" ht="17.25" thickBot="1">
      <c r="B78" s="321" t="s">
        <v>107</v>
      </c>
      <c r="C78" s="320" t="s">
        <v>305</v>
      </c>
      <c r="D78" s="299">
        <v>2007</v>
      </c>
      <c r="E78" s="299">
        <v>40</v>
      </c>
      <c r="F78" s="301" t="s">
        <v>43</v>
      </c>
      <c r="G78" s="305" t="s">
        <v>299</v>
      </c>
      <c r="H78" s="308"/>
      <c r="I78" s="303" t="s">
        <v>115</v>
      </c>
    </row>
    <row r="79" spans="2:9" ht="17.25" thickBot="1">
      <c r="B79" s="321" t="s">
        <v>108</v>
      </c>
      <c r="C79" s="337"/>
      <c r="D79" s="299"/>
      <c r="E79" s="299"/>
      <c r="F79" s="302"/>
      <c r="G79" s="305"/>
      <c r="H79" s="308"/>
      <c r="I79" s="303"/>
    </row>
    <row r="80" spans="2:9" ht="17.25" thickBot="1">
      <c r="B80" s="321" t="s">
        <v>110</v>
      </c>
      <c r="C80" s="337"/>
      <c r="D80" s="299"/>
      <c r="E80" s="299"/>
      <c r="F80" s="302"/>
      <c r="G80" s="305"/>
      <c r="H80" s="308"/>
      <c r="I80" s="303"/>
    </row>
    <row r="81" spans="2:9" ht="17.25" thickBot="1">
      <c r="B81" s="321" t="s">
        <v>111</v>
      </c>
      <c r="C81" s="337"/>
      <c r="D81" s="299"/>
      <c r="E81" s="299"/>
      <c r="F81" s="302"/>
      <c r="G81" s="305"/>
      <c r="H81" s="308"/>
      <c r="I81" s="303"/>
    </row>
    <row r="82" spans="2:9" ht="17.25" thickBot="1">
      <c r="B82" s="321" t="s">
        <v>112</v>
      </c>
      <c r="C82" s="337"/>
      <c r="D82" s="299"/>
      <c r="E82" s="299"/>
      <c r="F82" s="302"/>
      <c r="G82" s="305"/>
      <c r="H82" s="308"/>
      <c r="I82" s="303"/>
    </row>
    <row r="83" spans="2:9" ht="17.25" thickBot="1">
      <c r="B83" s="321" t="s">
        <v>113</v>
      </c>
      <c r="C83" s="337"/>
      <c r="D83" s="299"/>
      <c r="E83" s="299"/>
      <c r="F83" s="302"/>
      <c r="G83" s="306"/>
      <c r="H83" s="309"/>
      <c r="I83" s="303"/>
    </row>
    <row r="85" spans="2:3" ht="21" customHeight="1">
      <c r="B85" t="s">
        <v>41</v>
      </c>
      <c r="C85" s="335" t="s">
        <v>355</v>
      </c>
    </row>
    <row r="86" spans="2:9" ht="21" customHeight="1" thickBot="1">
      <c r="B86" t="s">
        <v>9</v>
      </c>
      <c r="C86" s="193" t="s">
        <v>36</v>
      </c>
      <c r="D86" t="s">
        <v>37</v>
      </c>
      <c r="E86" t="s">
        <v>38</v>
      </c>
      <c r="F86" t="s">
        <v>39</v>
      </c>
      <c r="G86" t="s">
        <v>40</v>
      </c>
      <c r="H86" s="255" t="s">
        <v>114</v>
      </c>
      <c r="I86" s="255" t="s">
        <v>115</v>
      </c>
    </row>
    <row r="87" spans="2:9" ht="21" customHeight="1" hidden="1" thickBot="1">
      <c r="B87" s="296" t="s">
        <v>100</v>
      </c>
      <c r="C87" s="337"/>
      <c r="D87" s="299"/>
      <c r="E87" s="299"/>
      <c r="F87" s="301"/>
      <c r="G87" s="304"/>
      <c r="H87" s="308"/>
      <c r="I87" s="303"/>
    </row>
    <row r="88" spans="2:9" ht="21" customHeight="1" hidden="1" thickBot="1">
      <c r="B88" s="298" t="s">
        <v>102</v>
      </c>
      <c r="C88" s="337"/>
      <c r="D88" s="299"/>
      <c r="E88" s="299"/>
      <c r="F88" s="301"/>
      <c r="G88" s="304"/>
      <c r="H88" s="308"/>
      <c r="I88" s="303"/>
    </row>
    <row r="89" spans="2:9" ht="21" customHeight="1" hidden="1" thickBot="1">
      <c r="B89" s="298" t="s">
        <v>104</v>
      </c>
      <c r="C89" s="337"/>
      <c r="D89" s="299"/>
      <c r="E89" s="299"/>
      <c r="F89" s="301"/>
      <c r="G89" s="304"/>
      <c r="H89" s="308"/>
      <c r="I89" s="303"/>
    </row>
    <row r="90" spans="2:9" ht="21" customHeight="1" hidden="1" thickBot="1">
      <c r="B90" s="298" t="s">
        <v>105</v>
      </c>
      <c r="C90" s="337"/>
      <c r="D90" s="299"/>
      <c r="E90" s="299"/>
      <c r="F90" s="301"/>
      <c r="G90" s="304"/>
      <c r="H90" s="308"/>
      <c r="I90" s="303"/>
    </row>
    <row r="91" spans="2:9" ht="21" customHeight="1" thickBot="1">
      <c r="B91" s="298" t="s">
        <v>106</v>
      </c>
      <c r="C91" s="337" t="s">
        <v>70</v>
      </c>
      <c r="D91" s="299">
        <v>2007</v>
      </c>
      <c r="E91" s="299">
        <v>41</v>
      </c>
      <c r="F91" s="301" t="s">
        <v>1</v>
      </c>
      <c r="G91" s="304" t="s">
        <v>6</v>
      </c>
      <c r="H91" s="308"/>
      <c r="I91" s="303" t="s">
        <v>115</v>
      </c>
    </row>
    <row r="92" spans="2:9" ht="33" customHeight="1" thickBot="1">
      <c r="B92" s="298" t="s">
        <v>107</v>
      </c>
      <c r="C92" s="337"/>
      <c r="D92" s="299"/>
      <c r="E92" s="299"/>
      <c r="F92" s="301"/>
      <c r="G92" s="304"/>
      <c r="H92" s="308"/>
      <c r="I92" s="303"/>
    </row>
    <row r="93" spans="2:9" ht="21" customHeight="1" hidden="1" thickBot="1">
      <c r="B93" s="298" t="s">
        <v>108</v>
      </c>
      <c r="C93" s="337"/>
      <c r="D93" s="299"/>
      <c r="E93" s="299"/>
      <c r="F93" s="301"/>
      <c r="G93" s="304"/>
      <c r="H93" s="308"/>
      <c r="I93" s="303"/>
    </row>
    <row r="94" spans="2:9" ht="41.25" hidden="1" thickBot="1">
      <c r="B94" s="298" t="s">
        <v>110</v>
      </c>
      <c r="C94" s="337"/>
      <c r="D94" s="299"/>
      <c r="E94" s="299"/>
      <c r="F94" s="302"/>
      <c r="G94" s="305"/>
      <c r="H94" s="308"/>
      <c r="I94" s="303"/>
    </row>
    <row r="95" spans="2:9" ht="17.25" hidden="1" thickBot="1">
      <c r="B95" s="321" t="s">
        <v>111</v>
      </c>
      <c r="C95" s="337"/>
      <c r="D95" s="299"/>
      <c r="E95" s="299"/>
      <c r="F95" s="302"/>
      <c r="G95" s="305"/>
      <c r="H95" s="308"/>
      <c r="I95" s="303"/>
    </row>
    <row r="96" spans="2:9" ht="17.25" hidden="1" thickBot="1">
      <c r="B96" s="321" t="s">
        <v>112</v>
      </c>
      <c r="C96" s="337"/>
      <c r="D96" s="299"/>
      <c r="E96" s="299"/>
      <c r="F96" s="302"/>
      <c r="G96" s="305"/>
      <c r="H96" s="308"/>
      <c r="I96" s="303"/>
    </row>
    <row r="97" spans="2:9" ht="17.25" hidden="1" thickBot="1">
      <c r="B97" s="321" t="s">
        <v>113</v>
      </c>
      <c r="C97" s="337"/>
      <c r="D97" s="299"/>
      <c r="E97" s="299"/>
      <c r="F97" s="302"/>
      <c r="G97" s="306"/>
      <c r="H97" s="309"/>
      <c r="I97" s="303"/>
    </row>
    <row r="98" spans="2:9" ht="16.5">
      <c r="B98" s="340"/>
      <c r="C98" s="339"/>
      <c r="D98" s="183"/>
      <c r="E98" s="183"/>
      <c r="F98" s="183"/>
      <c r="G98" s="183"/>
      <c r="H98" s="17"/>
      <c r="I98" s="17"/>
    </row>
    <row r="99" spans="2:3" ht="15">
      <c r="B99" t="s">
        <v>41</v>
      </c>
      <c r="C99" s="335" t="s">
        <v>352</v>
      </c>
    </row>
    <row r="100" spans="2:9" ht="15.75" thickBot="1">
      <c r="B100" t="s">
        <v>9</v>
      </c>
      <c r="C100" s="193" t="s">
        <v>36</v>
      </c>
      <c r="D100" t="s">
        <v>37</v>
      </c>
      <c r="E100" t="s">
        <v>38</v>
      </c>
      <c r="F100" t="s">
        <v>39</v>
      </c>
      <c r="G100" t="s">
        <v>40</v>
      </c>
      <c r="H100" s="255" t="s">
        <v>114</v>
      </c>
      <c r="I100" s="255" t="s">
        <v>115</v>
      </c>
    </row>
    <row r="101" spans="2:9" ht="41.25" thickBot="1">
      <c r="B101" s="296" t="s">
        <v>100</v>
      </c>
      <c r="C101" s="380" t="s">
        <v>65</v>
      </c>
      <c r="D101" s="348">
        <v>2008</v>
      </c>
      <c r="E101" s="348">
        <v>27</v>
      </c>
      <c r="F101" s="353" t="s">
        <v>2</v>
      </c>
      <c r="G101" s="354" t="s">
        <v>101</v>
      </c>
      <c r="H101" s="351"/>
      <c r="I101" s="352" t="s">
        <v>115</v>
      </c>
    </row>
    <row r="102" spans="2:9" ht="41.25" thickBot="1">
      <c r="B102" s="298" t="s">
        <v>102</v>
      </c>
      <c r="C102" s="380" t="s">
        <v>298</v>
      </c>
      <c r="D102" s="348">
        <v>2007</v>
      </c>
      <c r="E102" s="348" t="s">
        <v>301</v>
      </c>
      <c r="F102" s="349" t="s">
        <v>43</v>
      </c>
      <c r="G102" s="350" t="s">
        <v>78</v>
      </c>
      <c r="H102" s="351"/>
      <c r="I102" s="352" t="s">
        <v>115</v>
      </c>
    </row>
    <row r="103" spans="2:9" ht="41.25" thickBot="1">
      <c r="B103" s="298" t="s">
        <v>103</v>
      </c>
      <c r="C103" s="337"/>
      <c r="D103" s="299"/>
      <c r="E103" s="299"/>
      <c r="F103" s="301"/>
      <c r="G103" s="304"/>
      <c r="H103" s="308"/>
      <c r="I103" s="303"/>
    </row>
    <row r="104" spans="2:9" ht="41.25" thickBot="1">
      <c r="B104" s="298" t="s">
        <v>104</v>
      </c>
      <c r="C104" s="337"/>
      <c r="D104" s="299"/>
      <c r="E104" s="299"/>
      <c r="F104" s="301"/>
      <c r="G104" s="304"/>
      <c r="H104" s="308"/>
      <c r="I104" s="303"/>
    </row>
    <row r="105" spans="2:9" ht="16.5">
      <c r="B105" s="340"/>
      <c r="C105" s="339"/>
      <c r="D105" s="183"/>
      <c r="E105" s="183"/>
      <c r="F105" s="183"/>
      <c r="G105" s="183"/>
      <c r="H105" s="17"/>
      <c r="I105" s="17"/>
    </row>
    <row r="106" spans="2:3" ht="15">
      <c r="B106" t="s">
        <v>41</v>
      </c>
      <c r="C106" s="335" t="s">
        <v>353</v>
      </c>
    </row>
    <row r="107" spans="2:9" ht="15.75" thickBot="1">
      <c r="B107" t="s">
        <v>9</v>
      </c>
      <c r="C107" s="193" t="s">
        <v>36</v>
      </c>
      <c r="D107" t="s">
        <v>37</v>
      </c>
      <c r="E107" t="s">
        <v>38</v>
      </c>
      <c r="F107" t="s">
        <v>39</v>
      </c>
      <c r="G107" t="s">
        <v>40</v>
      </c>
      <c r="H107" s="255" t="s">
        <v>114</v>
      </c>
      <c r="I107" s="255" t="s">
        <v>115</v>
      </c>
    </row>
    <row r="108" spans="2:9" ht="41.25" thickBot="1">
      <c r="B108" s="296" t="s">
        <v>100</v>
      </c>
      <c r="C108" s="379" t="s">
        <v>139</v>
      </c>
      <c r="D108" s="342">
        <v>2008</v>
      </c>
      <c r="E108" s="342">
        <v>31</v>
      </c>
      <c r="F108" s="343" t="s">
        <v>2</v>
      </c>
      <c r="G108" s="344" t="s">
        <v>101</v>
      </c>
      <c r="H108" s="345"/>
      <c r="I108" s="346" t="s">
        <v>115</v>
      </c>
    </row>
    <row r="109" spans="2:9" ht="41.25" thickBot="1">
      <c r="B109" s="298" t="s">
        <v>102</v>
      </c>
      <c r="C109" s="379" t="s">
        <v>300</v>
      </c>
      <c r="D109" s="342">
        <v>2007</v>
      </c>
      <c r="E109" s="342" t="s">
        <v>234</v>
      </c>
      <c r="F109" s="375" t="s">
        <v>43</v>
      </c>
      <c r="G109" s="376" t="s">
        <v>78</v>
      </c>
      <c r="H109" s="345"/>
      <c r="I109" s="346" t="s">
        <v>115</v>
      </c>
    </row>
    <row r="110" spans="2:9" ht="41.25" thickBot="1">
      <c r="B110" s="298" t="s">
        <v>103</v>
      </c>
      <c r="C110" s="337"/>
      <c r="D110" s="299"/>
      <c r="E110" s="299"/>
      <c r="F110" s="301"/>
      <c r="G110" s="304"/>
      <c r="H110" s="308"/>
      <c r="I110" s="303"/>
    </row>
    <row r="111" spans="2:9" ht="16.5">
      <c r="B111" s="340"/>
      <c r="C111" s="339"/>
      <c r="D111" s="183"/>
      <c r="E111" s="183"/>
      <c r="F111" s="183"/>
      <c r="G111" s="183"/>
      <c r="H111" s="17"/>
      <c r="I111" s="17"/>
    </row>
    <row r="112" spans="2:3" ht="15">
      <c r="B112" t="s">
        <v>41</v>
      </c>
      <c r="C112" s="335" t="s">
        <v>354</v>
      </c>
    </row>
    <row r="113" spans="2:9" ht="15.75" thickBot="1">
      <c r="B113" t="s">
        <v>9</v>
      </c>
      <c r="C113" s="193" t="s">
        <v>36</v>
      </c>
      <c r="D113" t="s">
        <v>37</v>
      </c>
      <c r="E113" t="s">
        <v>38</v>
      </c>
      <c r="F113" t="s">
        <v>39</v>
      </c>
      <c r="G113" t="s">
        <v>40</v>
      </c>
      <c r="H113" s="255" t="s">
        <v>114</v>
      </c>
      <c r="I113" s="255" t="s">
        <v>115</v>
      </c>
    </row>
    <row r="114" spans="2:9" ht="17.25" thickBot="1">
      <c r="B114" s="296" t="s">
        <v>100</v>
      </c>
      <c r="C114" s="347" t="s">
        <v>98</v>
      </c>
      <c r="D114" s="348">
        <v>2007</v>
      </c>
      <c r="E114" s="348">
        <v>37</v>
      </c>
      <c r="F114" s="353" t="s">
        <v>1</v>
      </c>
      <c r="G114" s="354" t="s">
        <v>6</v>
      </c>
      <c r="H114" s="351"/>
      <c r="I114" s="352" t="s">
        <v>115</v>
      </c>
    </row>
    <row r="115" spans="2:9" ht="17.25" thickBot="1">
      <c r="B115" s="298" t="s">
        <v>103</v>
      </c>
      <c r="C115" s="337"/>
      <c r="D115" s="299"/>
      <c r="E115" s="299"/>
      <c r="F115" s="301"/>
      <c r="G115" s="304"/>
      <c r="H115" s="308"/>
      <c r="I115" s="303"/>
    </row>
    <row r="116" spans="2:9" ht="16.5">
      <c r="B116" s="340"/>
      <c r="C116" s="339"/>
      <c r="D116" s="183"/>
      <c r="E116" s="183"/>
      <c r="F116" s="183"/>
      <c r="G116" s="183"/>
      <c r="H116" s="17"/>
      <c r="I116" s="17"/>
    </row>
    <row r="117" spans="2:9" ht="16.5">
      <c r="B117" s="340"/>
      <c r="C117" s="339"/>
      <c r="D117" s="183"/>
      <c r="E117" s="183"/>
      <c r="F117" s="183"/>
      <c r="G117" s="183"/>
      <c r="H117" s="17"/>
      <c r="I117" s="17"/>
    </row>
    <row r="118" spans="2:9" ht="16.5">
      <c r="B118" s="340"/>
      <c r="C118" s="339"/>
      <c r="D118" s="183"/>
      <c r="E118" s="183"/>
      <c r="F118" s="183"/>
      <c r="G118" s="183"/>
      <c r="H118" s="17"/>
      <c r="I118" s="17"/>
    </row>
    <row r="120" spans="2:3" ht="21" customHeight="1">
      <c r="B120" t="s">
        <v>41</v>
      </c>
      <c r="C120" s="335" t="s">
        <v>142</v>
      </c>
    </row>
    <row r="121" spans="2:9" ht="21" customHeight="1" thickBot="1">
      <c r="B121" t="s">
        <v>9</v>
      </c>
      <c r="C121" s="193" t="s">
        <v>36</v>
      </c>
      <c r="D121" t="s">
        <v>37</v>
      </c>
      <c r="E121" t="s">
        <v>38</v>
      </c>
      <c r="F121" t="s">
        <v>39</v>
      </c>
      <c r="G121" t="s">
        <v>40</v>
      </c>
      <c r="H121" s="255" t="s">
        <v>114</v>
      </c>
      <c r="I121" s="255" t="s">
        <v>115</v>
      </c>
    </row>
    <row r="122" spans="2:9" ht="21" customHeight="1" hidden="1" thickBot="1">
      <c r="B122" s="296" t="s">
        <v>100</v>
      </c>
      <c r="C122" s="337"/>
      <c r="D122" s="299"/>
      <c r="E122" s="299"/>
      <c r="F122" s="301"/>
      <c r="G122" s="304"/>
      <c r="H122" s="308"/>
      <c r="I122" s="303"/>
    </row>
    <row r="123" spans="2:9" ht="39" customHeight="1" hidden="1" thickBot="1">
      <c r="B123" s="298" t="s">
        <v>102</v>
      </c>
      <c r="C123" s="337"/>
      <c r="D123" s="299"/>
      <c r="E123" s="299"/>
      <c r="F123" s="301"/>
      <c r="G123" s="304"/>
      <c r="H123" s="308"/>
      <c r="I123" s="303"/>
    </row>
    <row r="124" spans="2:9" ht="21" customHeight="1" hidden="1" thickBot="1">
      <c r="B124" s="298" t="s">
        <v>103</v>
      </c>
      <c r="C124" s="337"/>
      <c r="D124" s="299"/>
      <c r="E124" s="299"/>
      <c r="F124" s="301"/>
      <c r="G124" s="304"/>
      <c r="H124" s="308"/>
      <c r="I124" s="303"/>
    </row>
    <row r="125" spans="2:9" ht="34.5" customHeight="1" hidden="1" thickBot="1">
      <c r="B125" s="298" t="s">
        <v>104</v>
      </c>
      <c r="C125" s="337"/>
      <c r="D125" s="299"/>
      <c r="E125" s="299"/>
      <c r="F125" s="301"/>
      <c r="G125" s="304"/>
      <c r="H125" s="308"/>
      <c r="I125" s="303"/>
    </row>
    <row r="126" spans="2:9" ht="21" customHeight="1" thickBot="1">
      <c r="B126" s="298" t="s">
        <v>105</v>
      </c>
      <c r="C126" s="337" t="s">
        <v>69</v>
      </c>
      <c r="D126" s="299">
        <v>2006</v>
      </c>
      <c r="E126" s="299">
        <v>47</v>
      </c>
      <c r="F126" s="301" t="s">
        <v>1</v>
      </c>
      <c r="G126" s="304" t="s">
        <v>6</v>
      </c>
      <c r="H126" s="308"/>
      <c r="I126" s="303" t="s">
        <v>115</v>
      </c>
    </row>
    <row r="127" spans="2:9" ht="21" customHeight="1" thickBot="1">
      <c r="B127" s="298" t="s">
        <v>106</v>
      </c>
      <c r="C127" s="337" t="s">
        <v>143</v>
      </c>
      <c r="D127" s="299">
        <v>2005</v>
      </c>
      <c r="E127" s="299">
        <v>50</v>
      </c>
      <c r="F127" s="301" t="s">
        <v>1</v>
      </c>
      <c r="G127" s="304" t="s">
        <v>6</v>
      </c>
      <c r="H127" s="308"/>
      <c r="I127" s="303" t="s">
        <v>116</v>
      </c>
    </row>
    <row r="128" spans="2:9" ht="21" customHeight="1" hidden="1" thickBot="1">
      <c r="B128" s="298" t="s">
        <v>107</v>
      </c>
      <c r="C128" s="337"/>
      <c r="D128" s="299"/>
      <c r="E128" s="299"/>
      <c r="F128" s="301"/>
      <c r="G128" s="304"/>
      <c r="H128" s="308"/>
      <c r="I128" s="303"/>
    </row>
    <row r="129" spans="2:9" ht="21" customHeight="1" hidden="1" thickBot="1">
      <c r="B129" s="298"/>
      <c r="C129" s="337"/>
      <c r="D129" s="299"/>
      <c r="E129" s="299"/>
      <c r="F129" s="301"/>
      <c r="G129" s="304"/>
      <c r="H129" s="308"/>
      <c r="I129" s="303"/>
    </row>
    <row r="130" spans="2:9" ht="21" customHeight="1" thickBot="1">
      <c r="B130" s="298" t="s">
        <v>110</v>
      </c>
      <c r="C130" s="337"/>
      <c r="D130" s="299"/>
      <c r="E130" s="299"/>
      <c r="F130" s="301"/>
      <c r="G130" s="304"/>
      <c r="H130" s="308"/>
      <c r="I130" s="303"/>
    </row>
    <row r="131" spans="2:9" ht="21" customHeight="1" hidden="1" thickBot="1">
      <c r="B131" s="298"/>
      <c r="C131" s="337"/>
      <c r="D131" s="299"/>
      <c r="E131" s="299"/>
      <c r="F131" s="301"/>
      <c r="G131" s="304"/>
      <c r="H131" s="308"/>
      <c r="I131" s="303"/>
    </row>
    <row r="132" spans="2:9" ht="21" customHeight="1" hidden="1" thickBot="1">
      <c r="B132" s="298" t="s">
        <v>112</v>
      </c>
      <c r="C132" s="337"/>
      <c r="D132" s="299"/>
      <c r="E132" s="299"/>
      <c r="F132" s="302"/>
      <c r="G132" s="305"/>
      <c r="H132" s="308"/>
      <c r="I132" s="303"/>
    </row>
    <row r="133" spans="2:9" ht="21" customHeight="1" hidden="1" thickBot="1">
      <c r="B133" s="298" t="s">
        <v>113</v>
      </c>
      <c r="C133" s="337"/>
      <c r="D133" s="299"/>
      <c r="E133" s="299"/>
      <c r="F133" s="302"/>
      <c r="G133" s="306"/>
      <c r="H133" s="309"/>
      <c r="I133" s="303"/>
    </row>
    <row r="134" spans="2:9" ht="21" customHeight="1">
      <c r="B134" s="311"/>
      <c r="C134" s="339"/>
      <c r="D134" s="183"/>
      <c r="E134" s="183"/>
      <c r="F134" s="183"/>
      <c r="G134" s="183"/>
      <c r="H134" s="17"/>
      <c r="I134" s="17"/>
    </row>
    <row r="135" spans="2:3" ht="21" customHeight="1">
      <c r="B135" t="s">
        <v>41</v>
      </c>
      <c r="C135" s="335" t="s">
        <v>348</v>
      </c>
    </row>
    <row r="136" spans="2:9" ht="21" customHeight="1" thickBot="1">
      <c r="B136" t="s">
        <v>9</v>
      </c>
      <c r="C136" s="193" t="s">
        <v>36</v>
      </c>
      <c r="D136" t="s">
        <v>37</v>
      </c>
      <c r="E136" t="s">
        <v>38</v>
      </c>
      <c r="F136" t="s">
        <v>39</v>
      </c>
      <c r="G136" t="s">
        <v>40</v>
      </c>
      <c r="H136" s="255" t="s">
        <v>114</v>
      </c>
      <c r="I136" s="255" t="s">
        <v>115</v>
      </c>
    </row>
    <row r="137" spans="2:9" ht="21" customHeight="1" thickBot="1">
      <c r="B137" s="296" t="s">
        <v>100</v>
      </c>
      <c r="C137" s="341"/>
      <c r="D137" s="342"/>
      <c r="E137" s="342"/>
      <c r="F137" s="343"/>
      <c r="G137" s="344"/>
      <c r="H137" s="345"/>
      <c r="I137" s="346"/>
    </row>
    <row r="138" spans="2:9" ht="21" customHeight="1" thickBot="1">
      <c r="B138" s="298" t="s">
        <v>102</v>
      </c>
      <c r="C138" s="337"/>
      <c r="D138" s="299"/>
      <c r="E138" s="299"/>
      <c r="F138" s="301"/>
      <c r="G138" s="304"/>
      <c r="H138" s="308"/>
      <c r="I138" s="303"/>
    </row>
    <row r="139" spans="2:9" ht="21" customHeight="1">
      <c r="B139" s="311"/>
      <c r="C139" s="339"/>
      <c r="D139" s="183"/>
      <c r="E139" s="183"/>
      <c r="F139" s="183"/>
      <c r="G139" s="183"/>
      <c r="H139" s="17"/>
      <c r="I139" s="17"/>
    </row>
    <row r="140" spans="2:3" ht="21" customHeight="1">
      <c r="B140" t="s">
        <v>41</v>
      </c>
      <c r="C140" s="335" t="s">
        <v>349</v>
      </c>
    </row>
    <row r="141" spans="2:9" ht="21" customHeight="1" thickBot="1">
      <c r="B141" t="s">
        <v>9</v>
      </c>
      <c r="C141" s="193" t="s">
        <v>36</v>
      </c>
      <c r="D141" t="s">
        <v>37</v>
      </c>
      <c r="E141" t="s">
        <v>38</v>
      </c>
      <c r="F141" t="s">
        <v>39</v>
      </c>
      <c r="G141" t="s">
        <v>40</v>
      </c>
      <c r="H141" s="255" t="s">
        <v>114</v>
      </c>
      <c r="I141" s="255" t="s">
        <v>115</v>
      </c>
    </row>
    <row r="142" spans="2:9" ht="21" customHeight="1" thickBot="1">
      <c r="B142" s="296" t="s">
        <v>100</v>
      </c>
      <c r="C142" s="347" t="s">
        <v>145</v>
      </c>
      <c r="D142" s="348">
        <v>2006</v>
      </c>
      <c r="E142" s="348">
        <v>35</v>
      </c>
      <c r="F142" s="353" t="s">
        <v>2</v>
      </c>
      <c r="G142" s="354" t="s">
        <v>101</v>
      </c>
      <c r="H142" s="351"/>
      <c r="I142" s="352" t="s">
        <v>115</v>
      </c>
    </row>
    <row r="143" spans="2:9" ht="21" customHeight="1" thickBot="1">
      <c r="B143" s="298" t="s">
        <v>102</v>
      </c>
      <c r="C143" s="337"/>
      <c r="D143" s="299"/>
      <c r="E143" s="299"/>
      <c r="F143" s="301"/>
      <c r="G143" s="304"/>
      <c r="H143" s="308"/>
      <c r="I143" s="303"/>
    </row>
    <row r="144" spans="2:9" ht="21" customHeight="1">
      <c r="B144" s="311"/>
      <c r="C144" s="339"/>
      <c r="D144" s="183"/>
      <c r="E144" s="183"/>
      <c r="F144" s="183"/>
      <c r="G144" s="183"/>
      <c r="H144" s="17"/>
      <c r="I144" s="17"/>
    </row>
    <row r="145" spans="2:3" ht="21" customHeight="1">
      <c r="B145" t="s">
        <v>41</v>
      </c>
      <c r="C145" s="335" t="s">
        <v>350</v>
      </c>
    </row>
    <row r="146" spans="2:9" ht="21" customHeight="1" thickBot="1">
      <c r="B146" t="s">
        <v>9</v>
      </c>
      <c r="C146" s="193" t="s">
        <v>36</v>
      </c>
      <c r="D146" t="s">
        <v>37</v>
      </c>
      <c r="E146" t="s">
        <v>38</v>
      </c>
      <c r="F146" t="s">
        <v>39</v>
      </c>
      <c r="G146" t="s">
        <v>40</v>
      </c>
      <c r="H146" s="255" t="s">
        <v>114</v>
      </c>
      <c r="I146" s="255" t="s">
        <v>115</v>
      </c>
    </row>
    <row r="147" spans="2:9" ht="21" customHeight="1" thickBot="1">
      <c r="B147" s="298" t="s">
        <v>102</v>
      </c>
      <c r="C147" s="380" t="s">
        <v>81</v>
      </c>
      <c r="D147" s="348">
        <v>2006</v>
      </c>
      <c r="E147" s="348">
        <v>40</v>
      </c>
      <c r="F147" s="353" t="s">
        <v>43</v>
      </c>
      <c r="G147" s="354" t="s">
        <v>146</v>
      </c>
      <c r="H147" s="351"/>
      <c r="I147" s="352" t="s">
        <v>115</v>
      </c>
    </row>
    <row r="148" spans="2:9" ht="21" customHeight="1" thickBot="1">
      <c r="B148" s="359" t="s">
        <v>111</v>
      </c>
      <c r="C148" s="381" t="s">
        <v>281</v>
      </c>
      <c r="D148" s="348">
        <v>2006</v>
      </c>
      <c r="E148" s="348">
        <v>40</v>
      </c>
      <c r="F148" s="353" t="s">
        <v>43</v>
      </c>
      <c r="G148" s="354" t="s">
        <v>146</v>
      </c>
      <c r="H148" s="351"/>
      <c r="I148" s="352" t="s">
        <v>115</v>
      </c>
    </row>
    <row r="149" spans="2:9" ht="27" customHeight="1" thickBot="1">
      <c r="B149" s="364" t="s">
        <v>111</v>
      </c>
      <c r="C149" s="382" t="s">
        <v>144</v>
      </c>
      <c r="D149" s="366">
        <v>2004</v>
      </c>
      <c r="E149" s="366">
        <v>39</v>
      </c>
      <c r="F149" s="367" t="s">
        <v>2</v>
      </c>
      <c r="G149" s="368" t="s">
        <v>101</v>
      </c>
      <c r="H149" s="369"/>
      <c r="I149" s="370" t="s">
        <v>115</v>
      </c>
    </row>
    <row r="150" spans="2:9" ht="34.5" customHeight="1" thickBot="1">
      <c r="B150" s="359" t="s">
        <v>104</v>
      </c>
      <c r="C150" s="381" t="s">
        <v>92</v>
      </c>
      <c r="D150" s="348">
        <v>2005</v>
      </c>
      <c r="E150" s="348">
        <v>41</v>
      </c>
      <c r="F150" s="353" t="s">
        <v>1</v>
      </c>
      <c r="G150" s="354" t="s">
        <v>6</v>
      </c>
      <c r="H150" s="351"/>
      <c r="I150" s="352" t="s">
        <v>115</v>
      </c>
    </row>
    <row r="151" spans="2:9" ht="21" customHeight="1">
      <c r="B151" s="371"/>
      <c r="C151" s="372"/>
      <c r="D151" s="373"/>
      <c r="E151" s="373"/>
      <c r="F151" s="373"/>
      <c r="G151" s="373"/>
      <c r="H151" s="374"/>
      <c r="I151" s="374"/>
    </row>
    <row r="152" spans="2:3" ht="21" customHeight="1">
      <c r="B152" t="s">
        <v>41</v>
      </c>
      <c r="C152" s="335" t="s">
        <v>351</v>
      </c>
    </row>
    <row r="153" spans="2:9" ht="21" customHeight="1" thickBot="1">
      <c r="B153" t="s">
        <v>9</v>
      </c>
      <c r="C153" s="193" t="s">
        <v>36</v>
      </c>
      <c r="D153" t="s">
        <v>37</v>
      </c>
      <c r="E153" t="s">
        <v>38</v>
      </c>
      <c r="F153" t="s">
        <v>39</v>
      </c>
      <c r="G153" t="s">
        <v>40</v>
      </c>
      <c r="H153" s="255" t="s">
        <v>114</v>
      </c>
      <c r="I153" s="255" t="s">
        <v>115</v>
      </c>
    </row>
    <row r="154" spans="2:9" ht="21" customHeight="1" thickBot="1">
      <c r="B154" s="296" t="s">
        <v>100</v>
      </c>
      <c r="C154" s="341" t="s">
        <v>91</v>
      </c>
      <c r="D154" s="342">
        <v>2005</v>
      </c>
      <c r="E154" s="342">
        <v>60</v>
      </c>
      <c r="F154" s="343" t="s">
        <v>43</v>
      </c>
      <c r="G154" s="344" t="s">
        <v>146</v>
      </c>
      <c r="H154" s="345"/>
      <c r="I154" s="346" t="s">
        <v>115</v>
      </c>
    </row>
    <row r="155" spans="2:9" ht="21" customHeight="1" thickBot="1">
      <c r="B155" s="298" t="s">
        <v>102</v>
      </c>
      <c r="C155" s="347"/>
      <c r="D155" s="348"/>
      <c r="E155" s="348"/>
      <c r="F155" s="353"/>
      <c r="G155" s="354"/>
      <c r="H155" s="351"/>
      <c r="I155" s="352"/>
    </row>
    <row r="156" spans="2:9" ht="21" customHeight="1" thickBot="1">
      <c r="B156" s="359" t="s">
        <v>111</v>
      </c>
      <c r="C156" s="358"/>
      <c r="D156" s="348"/>
      <c r="E156" s="348"/>
      <c r="F156" s="353"/>
      <c r="G156" s="354"/>
      <c r="H156" s="351"/>
      <c r="I156" s="352"/>
    </row>
    <row r="157" spans="2:9" ht="21" customHeight="1">
      <c r="B157" s="360"/>
      <c r="C157" s="361"/>
      <c r="D157" s="362"/>
      <c r="E157" s="362"/>
      <c r="F157" s="362"/>
      <c r="G157" s="362"/>
      <c r="H157" s="363"/>
      <c r="I157" s="363"/>
    </row>
    <row r="158" spans="2:3" ht="21" customHeight="1">
      <c r="B158" t="s">
        <v>41</v>
      </c>
      <c r="C158" s="335" t="s">
        <v>335</v>
      </c>
    </row>
    <row r="159" spans="2:9" ht="21" customHeight="1" thickBot="1">
      <c r="B159" t="s">
        <v>9</v>
      </c>
      <c r="C159" s="193" t="s">
        <v>36</v>
      </c>
      <c r="D159" t="s">
        <v>37</v>
      </c>
      <c r="E159" t="s">
        <v>38</v>
      </c>
      <c r="F159" t="s">
        <v>39</v>
      </c>
      <c r="G159" t="s">
        <v>40</v>
      </c>
      <c r="H159" s="255" t="s">
        <v>114</v>
      </c>
      <c r="I159" s="255" t="s">
        <v>115</v>
      </c>
    </row>
    <row r="160" spans="2:9" ht="21" customHeight="1" thickBot="1">
      <c r="B160" s="296" t="s">
        <v>100</v>
      </c>
      <c r="C160" s="320" t="s">
        <v>292</v>
      </c>
      <c r="D160" s="299">
        <v>2007</v>
      </c>
      <c r="E160" s="299">
        <v>30</v>
      </c>
      <c r="F160" s="301" t="s">
        <v>43</v>
      </c>
      <c r="G160" s="304" t="s">
        <v>146</v>
      </c>
      <c r="H160" s="308"/>
      <c r="I160" s="303" t="s">
        <v>115</v>
      </c>
    </row>
    <row r="161" spans="2:9" ht="21" customHeight="1" hidden="1" thickBot="1">
      <c r="B161" s="298" t="s">
        <v>102</v>
      </c>
      <c r="C161" s="320"/>
      <c r="D161" s="299"/>
      <c r="E161" s="299"/>
      <c r="F161" s="301"/>
      <c r="G161" s="304"/>
      <c r="H161" s="308"/>
      <c r="I161" s="303"/>
    </row>
    <row r="162" spans="2:9" ht="21" customHeight="1" thickBot="1">
      <c r="B162" s="298" t="s">
        <v>103</v>
      </c>
      <c r="C162" s="320" t="s">
        <v>153</v>
      </c>
      <c r="D162" s="299">
        <v>2006</v>
      </c>
      <c r="E162" s="299">
        <v>31</v>
      </c>
      <c r="F162" s="301" t="s">
        <v>2</v>
      </c>
      <c r="G162" s="304" t="s">
        <v>101</v>
      </c>
      <c r="H162" s="308"/>
      <c r="I162" s="303" t="s">
        <v>115</v>
      </c>
    </row>
    <row r="163" spans="2:9" ht="21" customHeight="1" thickBot="1">
      <c r="B163" s="298" t="s">
        <v>104</v>
      </c>
      <c r="C163" s="320" t="s">
        <v>154</v>
      </c>
      <c r="D163" s="299">
        <v>2006</v>
      </c>
      <c r="E163" s="299">
        <v>34</v>
      </c>
      <c r="F163" s="301" t="s">
        <v>42</v>
      </c>
      <c r="G163" s="304" t="s">
        <v>155</v>
      </c>
      <c r="H163" s="308"/>
      <c r="I163" s="303" t="s">
        <v>115</v>
      </c>
    </row>
    <row r="164" spans="2:9" ht="21" customHeight="1" thickBot="1">
      <c r="B164" s="298" t="s">
        <v>105</v>
      </c>
      <c r="C164" s="320" t="s">
        <v>151</v>
      </c>
      <c r="D164" s="299">
        <v>2006</v>
      </c>
      <c r="E164" s="299">
        <v>28</v>
      </c>
      <c r="F164" s="301" t="s">
        <v>1</v>
      </c>
      <c r="G164" s="304" t="s">
        <v>6</v>
      </c>
      <c r="H164" s="308"/>
      <c r="I164" s="303" t="s">
        <v>115</v>
      </c>
    </row>
    <row r="165" spans="2:9" ht="21" customHeight="1" thickBot="1">
      <c r="B165" s="298" t="s">
        <v>106</v>
      </c>
      <c r="C165" s="320" t="s">
        <v>79</v>
      </c>
      <c r="D165" s="299">
        <v>2005</v>
      </c>
      <c r="E165" s="299">
        <v>34</v>
      </c>
      <c r="F165" s="301" t="s">
        <v>1</v>
      </c>
      <c r="G165" s="304" t="s">
        <v>6</v>
      </c>
      <c r="H165" s="308"/>
      <c r="I165" s="303" t="s">
        <v>115</v>
      </c>
    </row>
    <row r="166" spans="2:9" ht="21" customHeight="1" hidden="1" thickBot="1">
      <c r="B166" s="298" t="s">
        <v>107</v>
      </c>
      <c r="C166" s="320"/>
      <c r="D166" s="299"/>
      <c r="E166" s="299"/>
      <c r="F166" s="301"/>
      <c r="G166" s="304"/>
      <c r="H166" s="308"/>
      <c r="I166" s="303"/>
    </row>
    <row r="167" spans="2:9" ht="21" customHeight="1" thickBot="1">
      <c r="B167" s="298" t="s">
        <v>110</v>
      </c>
      <c r="C167" s="320" t="s">
        <v>308</v>
      </c>
      <c r="D167" s="299">
        <v>2006</v>
      </c>
      <c r="E167" s="299">
        <v>34</v>
      </c>
      <c r="F167" s="301" t="s">
        <v>43</v>
      </c>
      <c r="G167" s="304" t="s">
        <v>299</v>
      </c>
      <c r="H167" s="308"/>
      <c r="I167" s="303" t="s">
        <v>115</v>
      </c>
    </row>
    <row r="168" spans="2:9" ht="30.75" thickBot="1">
      <c r="B168" s="298" t="s">
        <v>111</v>
      </c>
      <c r="C168" s="320"/>
      <c r="D168" s="299"/>
      <c r="E168" s="299"/>
      <c r="F168" s="301"/>
      <c r="G168" s="304"/>
      <c r="H168" s="308"/>
      <c r="I168" s="303"/>
    </row>
    <row r="169" spans="2:9" ht="21" customHeight="1" thickBot="1">
      <c r="B169" s="298"/>
      <c r="C169" s="320" t="s">
        <v>80</v>
      </c>
      <c r="D169" s="299">
        <v>2005</v>
      </c>
      <c r="E169" s="299">
        <v>34</v>
      </c>
      <c r="F169" s="301" t="s">
        <v>43</v>
      </c>
      <c r="G169" s="304" t="s">
        <v>167</v>
      </c>
      <c r="H169" s="308"/>
      <c r="I169" s="303" t="s">
        <v>115</v>
      </c>
    </row>
    <row r="170" spans="2:9" ht="17.25" thickBot="1">
      <c r="B170" s="298"/>
      <c r="C170" s="320"/>
      <c r="D170" s="299"/>
      <c r="E170" s="299"/>
      <c r="F170" s="301"/>
      <c r="G170" s="304"/>
      <c r="H170" s="309"/>
      <c r="I170" s="310"/>
    </row>
    <row r="171" spans="2:9" ht="21" customHeight="1" thickBot="1">
      <c r="B171" s="312"/>
      <c r="C171" s="325" t="s">
        <v>156</v>
      </c>
      <c r="D171" s="313">
        <v>2006</v>
      </c>
      <c r="E171" s="313">
        <v>34</v>
      </c>
      <c r="F171" s="301" t="s">
        <v>42</v>
      </c>
      <c r="G171" s="304" t="s">
        <v>155</v>
      </c>
      <c r="H171" s="308"/>
      <c r="I171" s="303" t="s">
        <v>115</v>
      </c>
    </row>
    <row r="173" spans="2:3" ht="21" customHeight="1">
      <c r="B173" t="s">
        <v>41</v>
      </c>
      <c r="C173" s="335" t="s">
        <v>148</v>
      </c>
    </row>
    <row r="174" spans="2:9" ht="21" customHeight="1" thickBot="1">
      <c r="B174" t="s">
        <v>9</v>
      </c>
      <c r="C174" s="193" t="s">
        <v>36</v>
      </c>
      <c r="D174" t="s">
        <v>37</v>
      </c>
      <c r="E174" t="s">
        <v>38</v>
      </c>
      <c r="F174" t="s">
        <v>39</v>
      </c>
      <c r="G174" t="s">
        <v>40</v>
      </c>
      <c r="H174" s="255" t="s">
        <v>114</v>
      </c>
      <c r="I174" s="255" t="s">
        <v>115</v>
      </c>
    </row>
    <row r="175" spans="2:9" ht="21" customHeight="1" thickBot="1">
      <c r="B175" s="296" t="s">
        <v>100</v>
      </c>
      <c r="C175" s="337" t="s">
        <v>334</v>
      </c>
      <c r="D175" s="299"/>
      <c r="E175" s="299"/>
      <c r="F175" s="301" t="s">
        <v>122</v>
      </c>
      <c r="G175" s="304"/>
      <c r="H175" s="308"/>
      <c r="I175" s="303" t="s">
        <v>115</v>
      </c>
    </row>
    <row r="176" spans="2:9" ht="21" customHeight="1" thickBot="1">
      <c r="B176" s="298" t="s">
        <v>102</v>
      </c>
      <c r="C176" s="337" t="s">
        <v>152</v>
      </c>
      <c r="D176" s="299">
        <v>2006</v>
      </c>
      <c r="E176" s="299"/>
      <c r="F176" s="301" t="s">
        <v>1</v>
      </c>
      <c r="G176" s="304" t="s">
        <v>6</v>
      </c>
      <c r="H176" s="308"/>
      <c r="I176" s="303" t="s">
        <v>115</v>
      </c>
    </row>
    <row r="177" spans="2:9" ht="21" customHeight="1" thickBot="1">
      <c r="B177" s="298" t="s">
        <v>103</v>
      </c>
      <c r="C177" s="337" t="s">
        <v>149</v>
      </c>
      <c r="D177" s="326">
        <v>2006</v>
      </c>
      <c r="E177" s="326">
        <v>37</v>
      </c>
      <c r="F177" s="327" t="s">
        <v>1</v>
      </c>
      <c r="G177" s="328" t="s">
        <v>6</v>
      </c>
      <c r="H177" s="329"/>
      <c r="I177" s="330" t="s">
        <v>115</v>
      </c>
    </row>
    <row r="178" spans="2:9" ht="34.5" customHeight="1" thickBot="1">
      <c r="B178" s="298" t="s">
        <v>104</v>
      </c>
      <c r="C178" s="337" t="s">
        <v>150</v>
      </c>
      <c r="D178" s="326">
        <v>2006</v>
      </c>
      <c r="E178" s="326">
        <v>37</v>
      </c>
      <c r="F178" s="327" t="s">
        <v>1</v>
      </c>
      <c r="G178" s="328" t="s">
        <v>6</v>
      </c>
      <c r="H178" s="329"/>
      <c r="I178" s="330" t="s">
        <v>115</v>
      </c>
    </row>
    <row r="179" spans="2:9" ht="21" customHeight="1" thickBot="1">
      <c r="B179" s="298" t="s">
        <v>107</v>
      </c>
      <c r="C179" s="337" t="s">
        <v>326</v>
      </c>
      <c r="D179" s="299">
        <v>2004</v>
      </c>
      <c r="E179" s="299"/>
      <c r="F179" s="301" t="s">
        <v>1</v>
      </c>
      <c r="G179" s="304" t="s">
        <v>6</v>
      </c>
      <c r="H179" s="308"/>
      <c r="I179" s="303" t="s">
        <v>115</v>
      </c>
    </row>
    <row r="180" spans="2:9" ht="21" customHeight="1" thickBot="1">
      <c r="B180" s="298" t="s">
        <v>110</v>
      </c>
      <c r="C180" s="337" t="s">
        <v>168</v>
      </c>
      <c r="D180" s="299">
        <v>2006</v>
      </c>
      <c r="E180" s="299">
        <v>37</v>
      </c>
      <c r="F180" s="301" t="s">
        <v>43</v>
      </c>
      <c r="G180" s="304" t="s">
        <v>167</v>
      </c>
      <c r="H180" s="308"/>
      <c r="I180" s="303" t="s">
        <v>115</v>
      </c>
    </row>
    <row r="181" spans="2:9" ht="21" customHeight="1" thickBot="1">
      <c r="B181" s="298" t="s">
        <v>112</v>
      </c>
      <c r="C181" s="337" t="s">
        <v>52</v>
      </c>
      <c r="D181" s="299">
        <v>2004</v>
      </c>
      <c r="E181" s="299">
        <v>35</v>
      </c>
      <c r="F181" s="301" t="s">
        <v>2</v>
      </c>
      <c r="G181" s="304" t="s">
        <v>101</v>
      </c>
      <c r="H181" s="308"/>
      <c r="I181" s="303" t="s">
        <v>115</v>
      </c>
    </row>
    <row r="182" spans="2:9" ht="21" customHeight="1" thickBot="1">
      <c r="B182" s="298" t="s">
        <v>113</v>
      </c>
      <c r="C182" s="337" t="s">
        <v>55</v>
      </c>
      <c r="D182" s="299">
        <v>2005</v>
      </c>
      <c r="E182" s="299">
        <v>36</v>
      </c>
      <c r="F182" s="301" t="s">
        <v>2</v>
      </c>
      <c r="G182" s="304" t="s">
        <v>101</v>
      </c>
      <c r="H182" s="308"/>
      <c r="I182" s="303" t="s">
        <v>115</v>
      </c>
    </row>
    <row r="183" spans="2:9" ht="21" customHeight="1" thickBot="1">
      <c r="B183" s="312" t="s">
        <v>112</v>
      </c>
      <c r="C183" s="337" t="s">
        <v>163</v>
      </c>
      <c r="D183" s="299">
        <v>2006</v>
      </c>
      <c r="E183" s="299">
        <v>37</v>
      </c>
      <c r="F183" s="301" t="s">
        <v>2</v>
      </c>
      <c r="G183" s="304" t="s">
        <v>101</v>
      </c>
      <c r="H183" s="308"/>
      <c r="I183" s="303" t="s">
        <v>115</v>
      </c>
    </row>
    <row r="184" spans="2:9" ht="21" customHeight="1" thickBot="1">
      <c r="B184" s="312" t="s">
        <v>113</v>
      </c>
      <c r="C184" s="338" t="s">
        <v>171</v>
      </c>
      <c r="D184" s="313">
        <v>2006</v>
      </c>
      <c r="E184" s="313">
        <v>37</v>
      </c>
      <c r="F184" s="323" t="s">
        <v>43</v>
      </c>
      <c r="G184" s="324" t="s">
        <v>146</v>
      </c>
      <c r="H184" s="314"/>
      <c r="I184" s="303" t="s">
        <v>115</v>
      </c>
    </row>
    <row r="185" spans="2:9" ht="21" customHeight="1" thickBot="1">
      <c r="B185" s="312" t="s">
        <v>112</v>
      </c>
      <c r="C185" s="338" t="s">
        <v>169</v>
      </c>
      <c r="D185" s="313">
        <v>2006</v>
      </c>
      <c r="E185" s="313">
        <v>37</v>
      </c>
      <c r="F185" s="323" t="s">
        <v>43</v>
      </c>
      <c r="G185" s="324" t="s">
        <v>146</v>
      </c>
      <c r="H185" s="314"/>
      <c r="I185" s="303" t="s">
        <v>115</v>
      </c>
    </row>
    <row r="186" spans="2:9" ht="21" customHeight="1" thickBot="1">
      <c r="B186" s="312" t="s">
        <v>112</v>
      </c>
      <c r="C186" s="337" t="s">
        <v>159</v>
      </c>
      <c r="D186" s="299">
        <v>2006</v>
      </c>
      <c r="E186" s="299">
        <v>41</v>
      </c>
      <c r="F186" s="301" t="s">
        <v>1</v>
      </c>
      <c r="G186" s="304" t="s">
        <v>96</v>
      </c>
      <c r="H186" s="308"/>
      <c r="I186" s="303" t="s">
        <v>115</v>
      </c>
    </row>
    <row r="187" spans="2:9" ht="21" customHeight="1">
      <c r="B187" s="311"/>
      <c r="C187" s="339"/>
      <c r="D187" s="183"/>
      <c r="E187" s="183"/>
      <c r="F187" s="183"/>
      <c r="G187" s="183"/>
      <c r="H187" s="17"/>
      <c r="I187" s="17"/>
    </row>
    <row r="188" spans="2:3" ht="21" customHeight="1">
      <c r="B188" t="s">
        <v>41</v>
      </c>
      <c r="C188" s="335" t="s">
        <v>157</v>
      </c>
    </row>
    <row r="189" spans="2:9" ht="21" customHeight="1" thickBot="1">
      <c r="B189" t="s">
        <v>9</v>
      </c>
      <c r="C189" s="193" t="s">
        <v>36</v>
      </c>
      <c r="D189" t="s">
        <v>37</v>
      </c>
      <c r="E189" t="s">
        <v>38</v>
      </c>
      <c r="F189" t="s">
        <v>39</v>
      </c>
      <c r="G189" t="s">
        <v>40</v>
      </c>
      <c r="H189" s="255" t="s">
        <v>114</v>
      </c>
      <c r="I189" s="255" t="s">
        <v>115</v>
      </c>
    </row>
    <row r="190" spans="2:9" ht="35.25" customHeight="1" thickBot="1">
      <c r="B190" s="296" t="s">
        <v>100</v>
      </c>
      <c r="C190" s="337" t="s">
        <v>282</v>
      </c>
      <c r="D190" s="299">
        <v>2006</v>
      </c>
      <c r="E190" s="299">
        <v>40</v>
      </c>
      <c r="F190" s="323" t="s">
        <v>43</v>
      </c>
      <c r="G190" s="324" t="s">
        <v>146</v>
      </c>
      <c r="H190" s="314"/>
      <c r="I190" s="303" t="s">
        <v>115</v>
      </c>
    </row>
    <row r="191" spans="2:9" ht="21" customHeight="1" hidden="1" thickBot="1">
      <c r="B191" s="298" t="s">
        <v>102</v>
      </c>
      <c r="C191" s="337"/>
      <c r="D191" s="299"/>
      <c r="E191" s="299"/>
      <c r="F191" s="301"/>
      <c r="G191" s="304"/>
      <c r="H191" s="308"/>
      <c r="I191" s="303"/>
    </row>
    <row r="192" spans="2:9" ht="21" customHeight="1" thickBot="1">
      <c r="B192" s="298" t="s">
        <v>103</v>
      </c>
      <c r="C192" s="337" t="s">
        <v>160</v>
      </c>
      <c r="D192" s="299">
        <v>2006</v>
      </c>
      <c r="E192" s="299">
        <v>39</v>
      </c>
      <c r="F192" s="301" t="s">
        <v>1</v>
      </c>
      <c r="G192" s="304" t="s">
        <v>6</v>
      </c>
      <c r="H192" s="308"/>
      <c r="I192" s="303" t="s">
        <v>115</v>
      </c>
    </row>
    <row r="193" spans="2:9" ht="21" customHeight="1" thickBot="1">
      <c r="B193" s="298" t="s">
        <v>105</v>
      </c>
      <c r="C193" s="337" t="s">
        <v>162</v>
      </c>
      <c r="D193" s="299">
        <v>2006</v>
      </c>
      <c r="E193" s="299">
        <v>39</v>
      </c>
      <c r="F193" s="301" t="s">
        <v>2</v>
      </c>
      <c r="G193" s="304" t="s">
        <v>101</v>
      </c>
      <c r="H193" s="308"/>
      <c r="I193" s="303" t="s">
        <v>115</v>
      </c>
    </row>
    <row r="194" spans="2:9" ht="21" customHeight="1" thickBot="1">
      <c r="B194" s="298" t="s">
        <v>106</v>
      </c>
      <c r="C194" s="337" t="s">
        <v>309</v>
      </c>
      <c r="D194" s="299">
        <v>2005</v>
      </c>
      <c r="E194" s="299">
        <v>41</v>
      </c>
      <c r="F194" s="323" t="s">
        <v>43</v>
      </c>
      <c r="G194" s="304" t="s">
        <v>299</v>
      </c>
      <c r="H194" s="308"/>
      <c r="I194" s="303" t="s">
        <v>115</v>
      </c>
    </row>
    <row r="195" spans="2:9" ht="21" customHeight="1" thickBot="1">
      <c r="B195" s="298" t="s">
        <v>107</v>
      </c>
      <c r="C195" s="337" t="s">
        <v>164</v>
      </c>
      <c r="D195" s="299">
        <v>2006</v>
      </c>
      <c r="E195" s="299">
        <v>40</v>
      </c>
      <c r="F195" s="301" t="s">
        <v>2</v>
      </c>
      <c r="G195" s="304" t="s">
        <v>101</v>
      </c>
      <c r="H195" s="308"/>
      <c r="I195" s="303" t="s">
        <v>115</v>
      </c>
    </row>
    <row r="196" spans="2:9" ht="21" customHeight="1" thickBot="1">
      <c r="B196" s="298" t="s">
        <v>108</v>
      </c>
      <c r="C196" s="337" t="s">
        <v>310</v>
      </c>
      <c r="D196" s="299">
        <v>2006</v>
      </c>
      <c r="E196" s="299">
        <v>41</v>
      </c>
      <c r="F196" s="323" t="s">
        <v>43</v>
      </c>
      <c r="G196" s="304" t="s">
        <v>299</v>
      </c>
      <c r="H196" s="308"/>
      <c r="I196" s="303" t="s">
        <v>115</v>
      </c>
    </row>
    <row r="197" spans="2:9" ht="21" customHeight="1" thickBot="1">
      <c r="B197" s="298" t="s">
        <v>111</v>
      </c>
      <c r="C197" s="337" t="s">
        <v>54</v>
      </c>
      <c r="D197" s="299">
        <v>2004</v>
      </c>
      <c r="E197" s="299"/>
      <c r="F197" s="301" t="s">
        <v>1</v>
      </c>
      <c r="G197" s="304" t="s">
        <v>6</v>
      </c>
      <c r="H197" s="308"/>
      <c r="I197" s="303" t="s">
        <v>115</v>
      </c>
    </row>
    <row r="198" spans="2:9" ht="36" customHeight="1" thickBot="1">
      <c r="B198" s="298" t="s">
        <v>112</v>
      </c>
      <c r="C198" s="337" t="s">
        <v>325</v>
      </c>
      <c r="D198" s="299"/>
      <c r="E198" s="299"/>
      <c r="F198" s="301" t="s">
        <v>1</v>
      </c>
      <c r="G198" s="304" t="s">
        <v>6</v>
      </c>
      <c r="H198" s="308"/>
      <c r="I198" s="303" t="s">
        <v>115</v>
      </c>
    </row>
    <row r="199" spans="2:9" ht="21" customHeight="1" thickBot="1">
      <c r="B199" s="298" t="s">
        <v>113</v>
      </c>
      <c r="C199" s="337"/>
      <c r="D199" s="299"/>
      <c r="E199" s="299"/>
      <c r="F199" s="302"/>
      <c r="G199" s="306"/>
      <c r="H199" s="309"/>
      <c r="I199" s="303"/>
    </row>
    <row r="201" spans="2:3" ht="21" customHeight="1">
      <c r="B201" t="s">
        <v>41</v>
      </c>
      <c r="C201" s="335" t="s">
        <v>158</v>
      </c>
    </row>
    <row r="202" spans="2:9" ht="21" customHeight="1" thickBot="1">
      <c r="B202" t="s">
        <v>9</v>
      </c>
      <c r="C202" s="193" t="s">
        <v>36</v>
      </c>
      <c r="D202" t="s">
        <v>37</v>
      </c>
      <c r="E202" t="s">
        <v>38</v>
      </c>
      <c r="F202" t="s">
        <v>39</v>
      </c>
      <c r="G202" t="s">
        <v>40</v>
      </c>
      <c r="H202" s="255" t="s">
        <v>114</v>
      </c>
      <c r="I202" s="255" t="s">
        <v>115</v>
      </c>
    </row>
    <row r="203" spans="2:9" ht="31.5" customHeight="1" thickBot="1">
      <c r="B203" s="296" t="s">
        <v>100</v>
      </c>
      <c r="C203" s="320" t="s">
        <v>60</v>
      </c>
      <c r="D203" s="299">
        <v>2004</v>
      </c>
      <c r="E203" s="299">
        <v>45</v>
      </c>
      <c r="F203" s="323" t="s">
        <v>43</v>
      </c>
      <c r="G203" s="304" t="s">
        <v>299</v>
      </c>
      <c r="H203" s="308"/>
      <c r="I203" s="303" t="s">
        <v>115</v>
      </c>
    </row>
    <row r="204" spans="2:9" ht="32.25" customHeight="1" thickBot="1">
      <c r="B204" s="298" t="s">
        <v>102</v>
      </c>
      <c r="C204" s="320" t="s">
        <v>64</v>
      </c>
      <c r="D204" s="299">
        <v>2006</v>
      </c>
      <c r="E204" s="299">
        <v>45</v>
      </c>
      <c r="F204" s="301" t="s">
        <v>1</v>
      </c>
      <c r="G204" s="304" t="s">
        <v>6</v>
      </c>
      <c r="H204" s="308"/>
      <c r="I204" s="303" t="s">
        <v>115</v>
      </c>
    </row>
    <row r="205" spans="2:9" ht="39.75" customHeight="1" thickBot="1">
      <c r="B205" s="298" t="s">
        <v>103</v>
      </c>
      <c r="C205" s="320" t="s">
        <v>172</v>
      </c>
      <c r="D205" s="299"/>
      <c r="E205" s="299"/>
      <c r="F205" s="301" t="s">
        <v>122</v>
      </c>
      <c r="G205" s="304"/>
      <c r="H205" s="308"/>
      <c r="I205" s="303" t="s">
        <v>115</v>
      </c>
    </row>
    <row r="206" spans="2:9" ht="21" customHeight="1" hidden="1" thickBot="1">
      <c r="B206" s="298" t="s">
        <v>104</v>
      </c>
      <c r="C206" s="337"/>
      <c r="D206" s="299"/>
      <c r="E206" s="299"/>
      <c r="F206" s="301"/>
      <c r="G206" s="304"/>
      <c r="H206" s="308"/>
      <c r="I206" s="303"/>
    </row>
    <row r="207" spans="2:9" ht="21" customHeight="1" hidden="1" thickBot="1">
      <c r="B207" s="298" t="s">
        <v>105</v>
      </c>
      <c r="C207" s="337"/>
      <c r="D207" s="299"/>
      <c r="E207" s="299"/>
      <c r="F207" s="301"/>
      <c r="G207" s="304"/>
      <c r="H207" s="308"/>
      <c r="I207" s="303"/>
    </row>
    <row r="208" spans="2:9" ht="21" customHeight="1" hidden="1" thickBot="1">
      <c r="B208" s="298" t="s">
        <v>106</v>
      </c>
      <c r="C208" s="337"/>
      <c r="D208" s="299"/>
      <c r="E208" s="299"/>
      <c r="F208" s="301"/>
      <c r="G208" s="304"/>
      <c r="H208" s="308"/>
      <c r="I208" s="303"/>
    </row>
    <row r="209" spans="2:9" ht="21" customHeight="1" hidden="1" thickBot="1">
      <c r="B209" s="298" t="s">
        <v>107</v>
      </c>
      <c r="C209" s="337"/>
      <c r="D209" s="299"/>
      <c r="E209" s="299"/>
      <c r="F209" s="301"/>
      <c r="G209" s="304"/>
      <c r="H209" s="308"/>
      <c r="I209" s="303"/>
    </row>
    <row r="210" spans="2:9" ht="21" customHeight="1" hidden="1" thickBot="1">
      <c r="B210" s="298" t="s">
        <v>108</v>
      </c>
      <c r="C210" s="337"/>
      <c r="D210" s="299"/>
      <c r="E210" s="299"/>
      <c r="F210" s="301"/>
      <c r="G210" s="304"/>
      <c r="H210" s="308"/>
      <c r="I210" s="303"/>
    </row>
    <row r="211" spans="2:9" ht="21" customHeight="1" hidden="1" thickBot="1">
      <c r="B211" s="298" t="s">
        <v>110</v>
      </c>
      <c r="C211" s="337"/>
      <c r="D211" s="299"/>
      <c r="E211" s="299"/>
      <c r="F211" s="301"/>
      <c r="G211" s="304"/>
      <c r="H211" s="308"/>
      <c r="I211" s="303"/>
    </row>
    <row r="212" spans="2:9" ht="21" customHeight="1" hidden="1" thickBot="1">
      <c r="B212" s="298" t="s">
        <v>111</v>
      </c>
      <c r="C212" s="337"/>
      <c r="D212" s="299"/>
      <c r="E212" s="299"/>
      <c r="F212" s="302"/>
      <c r="G212" s="305"/>
      <c r="H212" s="308"/>
      <c r="I212" s="303"/>
    </row>
    <row r="213" spans="2:9" ht="21" customHeight="1" hidden="1" thickBot="1">
      <c r="B213" s="298" t="s">
        <v>112</v>
      </c>
      <c r="C213" s="337"/>
      <c r="D213" s="299"/>
      <c r="E213" s="299"/>
      <c r="F213" s="302"/>
      <c r="G213" s="305"/>
      <c r="H213" s="308"/>
      <c r="I213" s="303"/>
    </row>
    <row r="214" spans="2:9" ht="21" customHeight="1" hidden="1" thickBot="1">
      <c r="B214" s="298" t="s">
        <v>113</v>
      </c>
      <c r="C214" s="337"/>
      <c r="D214" s="299"/>
      <c r="E214" s="299"/>
      <c r="F214" s="302"/>
      <c r="G214" s="306"/>
      <c r="H214" s="309"/>
      <c r="I214" s="303"/>
    </row>
    <row r="216" spans="2:3" ht="21" customHeight="1">
      <c r="B216" t="s">
        <v>41</v>
      </c>
      <c r="C216" s="335" t="s">
        <v>173</v>
      </c>
    </row>
    <row r="217" spans="2:9" ht="21" customHeight="1" thickBot="1">
      <c r="B217" t="s">
        <v>9</v>
      </c>
      <c r="C217" s="193" t="s">
        <v>36</v>
      </c>
      <c r="D217" t="s">
        <v>37</v>
      </c>
      <c r="E217" t="s">
        <v>38</v>
      </c>
      <c r="F217" t="s">
        <v>39</v>
      </c>
      <c r="G217" t="s">
        <v>40</v>
      </c>
      <c r="H217" s="255" t="s">
        <v>114</v>
      </c>
      <c r="I217" s="255" t="s">
        <v>115</v>
      </c>
    </row>
    <row r="218" spans="2:9" ht="21" customHeight="1" thickBot="1">
      <c r="B218" s="296" t="s">
        <v>100</v>
      </c>
      <c r="C218" s="320" t="s">
        <v>175</v>
      </c>
      <c r="D218" s="299">
        <v>2005</v>
      </c>
      <c r="E218" s="299">
        <v>50</v>
      </c>
      <c r="F218" s="301" t="s">
        <v>131</v>
      </c>
      <c r="G218" s="304" t="s">
        <v>132</v>
      </c>
      <c r="H218" s="308"/>
      <c r="I218" s="303" t="s">
        <v>115</v>
      </c>
    </row>
    <row r="219" spans="2:9" ht="21" customHeight="1" thickBot="1">
      <c r="B219" s="298" t="s">
        <v>102</v>
      </c>
      <c r="C219" s="320"/>
      <c r="D219" s="299"/>
      <c r="E219" s="299"/>
      <c r="F219" s="301"/>
      <c r="G219" s="304"/>
      <c r="H219" s="308"/>
      <c r="I219" s="303"/>
    </row>
    <row r="220" spans="2:9" ht="34.5" customHeight="1" thickBot="1">
      <c r="B220" s="298" t="s">
        <v>103</v>
      </c>
      <c r="C220" s="320" t="s">
        <v>239</v>
      </c>
      <c r="D220" s="299">
        <v>2006</v>
      </c>
      <c r="E220" s="299">
        <v>46</v>
      </c>
      <c r="F220" s="301" t="s">
        <v>240</v>
      </c>
      <c r="G220" s="304" t="s">
        <v>241</v>
      </c>
      <c r="H220" s="308"/>
      <c r="I220" s="303" t="s">
        <v>170</v>
      </c>
    </row>
    <row r="221" spans="2:9" ht="17.25" thickBot="1">
      <c r="B221" s="321" t="s">
        <v>104</v>
      </c>
      <c r="C221" s="320" t="s">
        <v>280</v>
      </c>
      <c r="D221" s="299"/>
      <c r="E221" s="299"/>
      <c r="F221" s="301" t="s">
        <v>203</v>
      </c>
      <c r="G221" s="304"/>
      <c r="H221" s="308"/>
      <c r="I221" s="303" t="s">
        <v>115</v>
      </c>
    </row>
    <row r="222" spans="2:9" ht="33.75" thickBot="1">
      <c r="B222" s="321" t="s">
        <v>105</v>
      </c>
      <c r="C222" s="320" t="s">
        <v>293</v>
      </c>
      <c r="D222" s="299">
        <v>2006</v>
      </c>
      <c r="E222" s="299">
        <v>50</v>
      </c>
      <c r="F222" s="323" t="s">
        <v>43</v>
      </c>
      <c r="G222" s="324" t="s">
        <v>146</v>
      </c>
      <c r="H222" s="314"/>
      <c r="I222" s="303" t="s">
        <v>115</v>
      </c>
    </row>
    <row r="223" spans="2:9" ht="17.25" thickBot="1">
      <c r="B223" s="321" t="s">
        <v>106</v>
      </c>
      <c r="C223" s="320" t="s">
        <v>71</v>
      </c>
      <c r="D223" s="299">
        <v>2006</v>
      </c>
      <c r="E223" s="299">
        <v>50</v>
      </c>
      <c r="F223" s="301" t="s">
        <v>1</v>
      </c>
      <c r="G223" s="304" t="s">
        <v>6</v>
      </c>
      <c r="H223" s="308"/>
      <c r="I223" s="303" t="s">
        <v>115</v>
      </c>
    </row>
    <row r="224" spans="2:9" ht="17.25" thickBot="1">
      <c r="B224" s="321" t="s">
        <v>107</v>
      </c>
      <c r="C224" s="320" t="s">
        <v>337</v>
      </c>
      <c r="D224" s="299"/>
      <c r="E224" s="299"/>
      <c r="F224" s="301" t="s">
        <v>122</v>
      </c>
      <c r="G224" s="304"/>
      <c r="H224" s="308"/>
      <c r="I224" s="303" t="s">
        <v>115</v>
      </c>
    </row>
    <row r="225" spans="2:9" ht="17.25" thickBot="1">
      <c r="B225" s="321" t="s">
        <v>108</v>
      </c>
      <c r="C225" s="337"/>
      <c r="D225" s="299"/>
      <c r="E225" s="299"/>
      <c r="F225" s="301"/>
      <c r="G225" s="304"/>
      <c r="H225" s="308"/>
      <c r="I225" s="303"/>
    </row>
    <row r="226" spans="2:9" ht="17.25" thickBot="1">
      <c r="B226" s="321" t="s">
        <v>110</v>
      </c>
      <c r="C226" s="337"/>
      <c r="D226" s="299"/>
      <c r="E226" s="299"/>
      <c r="F226" s="301"/>
      <c r="G226" s="304"/>
      <c r="H226" s="308"/>
      <c r="I226" s="303"/>
    </row>
    <row r="227" spans="2:9" ht="17.25" thickBot="1">
      <c r="B227" s="321" t="s">
        <v>111</v>
      </c>
      <c r="C227" s="337"/>
      <c r="D227" s="299"/>
      <c r="E227" s="299"/>
      <c r="F227" s="302"/>
      <c r="G227" s="305"/>
      <c r="H227" s="308"/>
      <c r="I227" s="303"/>
    </row>
    <row r="228" spans="2:9" ht="17.25" thickBot="1">
      <c r="B228" s="321" t="s">
        <v>112</v>
      </c>
      <c r="C228" s="337"/>
      <c r="D228" s="299"/>
      <c r="E228" s="299"/>
      <c r="F228" s="302"/>
      <c r="G228" s="305"/>
      <c r="H228" s="308"/>
      <c r="I228" s="303"/>
    </row>
    <row r="229" spans="2:9" ht="17.25" thickBot="1">
      <c r="B229" s="321" t="s">
        <v>113</v>
      </c>
      <c r="C229" s="337"/>
      <c r="D229" s="299"/>
      <c r="E229" s="299"/>
      <c r="F229" s="302"/>
      <c r="G229" s="306"/>
      <c r="H229" s="309"/>
      <c r="I229" s="303"/>
    </row>
    <row r="231" spans="2:3" ht="21" customHeight="1">
      <c r="B231" t="s">
        <v>41</v>
      </c>
      <c r="C231" s="335" t="s">
        <v>174</v>
      </c>
    </row>
    <row r="232" spans="2:9" ht="21" customHeight="1" thickBot="1">
      <c r="B232" t="s">
        <v>9</v>
      </c>
      <c r="C232" s="193" t="s">
        <v>36</v>
      </c>
      <c r="D232" t="s">
        <v>37</v>
      </c>
      <c r="E232" t="s">
        <v>38</v>
      </c>
      <c r="F232" t="s">
        <v>39</v>
      </c>
      <c r="G232" t="s">
        <v>40</v>
      </c>
      <c r="H232" s="255" t="s">
        <v>114</v>
      </c>
      <c r="I232" s="255" t="s">
        <v>115</v>
      </c>
    </row>
    <row r="233" spans="2:9" ht="21" customHeight="1" thickBot="1">
      <c r="B233" s="296" t="s">
        <v>100</v>
      </c>
      <c r="C233" s="320" t="s">
        <v>61</v>
      </c>
      <c r="D233" s="299">
        <v>2004</v>
      </c>
      <c r="E233" s="299">
        <v>51</v>
      </c>
      <c r="F233" s="301" t="s">
        <v>1</v>
      </c>
      <c r="G233" s="304" t="s">
        <v>6</v>
      </c>
      <c r="H233" s="308"/>
      <c r="I233" s="303" t="s">
        <v>115</v>
      </c>
    </row>
    <row r="234" spans="2:9" ht="21" customHeight="1" thickBot="1">
      <c r="B234" s="298" t="s">
        <v>102</v>
      </c>
      <c r="C234" s="320" t="s">
        <v>179</v>
      </c>
      <c r="D234" s="299">
        <v>2004</v>
      </c>
      <c r="E234" s="299">
        <v>55</v>
      </c>
      <c r="F234" s="301" t="s">
        <v>1</v>
      </c>
      <c r="G234" s="304" t="s">
        <v>6</v>
      </c>
      <c r="H234" s="308"/>
      <c r="I234" s="303" t="s">
        <v>116</v>
      </c>
    </row>
    <row r="235" spans="2:9" ht="21" customHeight="1" thickBot="1">
      <c r="B235" s="298" t="s">
        <v>103</v>
      </c>
      <c r="C235" s="320" t="s">
        <v>178</v>
      </c>
      <c r="D235" s="299">
        <v>2004</v>
      </c>
      <c r="E235" s="299">
        <v>55</v>
      </c>
      <c r="F235" s="301" t="s">
        <v>1</v>
      </c>
      <c r="G235" s="304" t="s">
        <v>6</v>
      </c>
      <c r="H235" s="308"/>
      <c r="I235" s="303" t="s">
        <v>115</v>
      </c>
    </row>
    <row r="236" spans="2:9" ht="33.75" thickBot="1">
      <c r="B236" s="298" t="s">
        <v>104</v>
      </c>
      <c r="C236" s="320" t="s">
        <v>242</v>
      </c>
      <c r="D236" s="299">
        <v>2004</v>
      </c>
      <c r="E236" s="299">
        <v>55</v>
      </c>
      <c r="F236" s="301" t="s">
        <v>240</v>
      </c>
      <c r="G236" s="304" t="s">
        <v>241</v>
      </c>
      <c r="H236" s="308"/>
      <c r="I236" s="303" t="s">
        <v>170</v>
      </c>
    </row>
    <row r="237" spans="2:9" ht="21" customHeight="1" hidden="1" thickBot="1">
      <c r="B237" s="298" t="s">
        <v>105</v>
      </c>
      <c r="C237" s="320"/>
      <c r="D237" s="299"/>
      <c r="E237" s="299"/>
      <c r="F237" s="301"/>
      <c r="G237" s="304"/>
      <c r="H237" s="308"/>
      <c r="I237" s="303"/>
    </row>
    <row r="238" spans="2:9" ht="21" customHeight="1" hidden="1" thickBot="1">
      <c r="B238" s="298" t="s">
        <v>106</v>
      </c>
      <c r="C238" s="320"/>
      <c r="D238" s="299"/>
      <c r="E238" s="299"/>
      <c r="F238" s="301"/>
      <c r="G238" s="304"/>
      <c r="H238" s="308"/>
      <c r="I238" s="303"/>
    </row>
    <row r="239" spans="2:9" ht="21" customHeight="1" hidden="1" thickBot="1">
      <c r="B239" s="298" t="s">
        <v>107</v>
      </c>
      <c r="C239" s="320"/>
      <c r="D239" s="299"/>
      <c r="E239" s="299"/>
      <c r="F239" s="301"/>
      <c r="G239" s="304"/>
      <c r="H239" s="308"/>
      <c r="I239" s="303"/>
    </row>
    <row r="240" spans="2:9" ht="21" customHeight="1" hidden="1" thickBot="1">
      <c r="B240" s="298" t="s">
        <v>108</v>
      </c>
      <c r="C240" s="320"/>
      <c r="D240" s="299"/>
      <c r="E240" s="299"/>
      <c r="F240" s="301"/>
      <c r="G240" s="304"/>
      <c r="H240" s="308"/>
      <c r="I240" s="303"/>
    </row>
    <row r="241" spans="2:9" ht="21" customHeight="1" hidden="1" thickBot="1">
      <c r="B241" s="298" t="s">
        <v>110</v>
      </c>
      <c r="C241" s="320"/>
      <c r="D241" s="299"/>
      <c r="E241" s="299"/>
      <c r="F241" s="301"/>
      <c r="G241" s="304"/>
      <c r="H241" s="308"/>
      <c r="I241" s="303"/>
    </row>
    <row r="242" spans="2:9" ht="21" customHeight="1" hidden="1" thickBot="1">
      <c r="B242" s="298" t="s">
        <v>111</v>
      </c>
      <c r="C242" s="320"/>
      <c r="D242" s="299"/>
      <c r="E242" s="299"/>
      <c r="F242" s="302"/>
      <c r="G242" s="305"/>
      <c r="H242" s="308"/>
      <c r="I242" s="303"/>
    </row>
    <row r="243" spans="2:9" ht="17.25" thickBot="1">
      <c r="B243" s="298" t="s">
        <v>113</v>
      </c>
      <c r="C243" s="320" t="s">
        <v>199</v>
      </c>
      <c r="D243" s="299"/>
      <c r="E243" s="299"/>
      <c r="F243" s="301" t="s">
        <v>1</v>
      </c>
      <c r="G243" s="306"/>
      <c r="H243" s="309"/>
      <c r="I243" s="303" t="s">
        <v>115</v>
      </c>
    </row>
    <row r="245" spans="2:3" ht="21" customHeight="1">
      <c r="B245" t="s">
        <v>41</v>
      </c>
      <c r="C245" s="335" t="s">
        <v>176</v>
      </c>
    </row>
    <row r="246" spans="2:9" ht="21" customHeight="1" thickBot="1">
      <c r="B246" t="s">
        <v>9</v>
      </c>
      <c r="C246" s="193" t="s">
        <v>36</v>
      </c>
      <c r="D246" t="s">
        <v>37</v>
      </c>
      <c r="E246" t="s">
        <v>38</v>
      </c>
      <c r="F246" t="s">
        <v>39</v>
      </c>
      <c r="G246" t="s">
        <v>40</v>
      </c>
      <c r="H246" s="255" t="s">
        <v>114</v>
      </c>
      <c r="I246" s="255" t="s">
        <v>115</v>
      </c>
    </row>
    <row r="247" spans="2:9" ht="21" customHeight="1" thickBot="1">
      <c r="B247" s="296" t="s">
        <v>100</v>
      </c>
      <c r="C247" s="320" t="s">
        <v>62</v>
      </c>
      <c r="D247" s="299">
        <v>2005</v>
      </c>
      <c r="E247" s="299">
        <v>60</v>
      </c>
      <c r="F247" s="301" t="s">
        <v>43</v>
      </c>
      <c r="G247" s="304" t="s">
        <v>146</v>
      </c>
      <c r="H247" s="308"/>
      <c r="I247" s="303" t="s">
        <v>115</v>
      </c>
    </row>
    <row r="248" spans="2:9" ht="22.5" customHeight="1" thickBot="1">
      <c r="B248" s="298" t="s">
        <v>102</v>
      </c>
      <c r="C248" s="320" t="s">
        <v>283</v>
      </c>
      <c r="D248" s="299">
        <v>2005</v>
      </c>
      <c r="E248" s="299">
        <v>60</v>
      </c>
      <c r="F248" s="301" t="s">
        <v>43</v>
      </c>
      <c r="G248" s="304" t="s">
        <v>167</v>
      </c>
      <c r="H248" s="308"/>
      <c r="I248" s="303" t="s">
        <v>115</v>
      </c>
    </row>
    <row r="249" spans="2:9" ht="21" customHeight="1" thickBot="1">
      <c r="B249" s="298" t="s">
        <v>103</v>
      </c>
      <c r="C249" s="320" t="s">
        <v>243</v>
      </c>
      <c r="D249" s="299">
        <v>2004</v>
      </c>
      <c r="E249" s="299" t="s">
        <v>244</v>
      </c>
      <c r="F249" s="301" t="s">
        <v>240</v>
      </c>
      <c r="G249" s="304" t="s">
        <v>241</v>
      </c>
      <c r="H249" s="308"/>
      <c r="I249" s="303" t="s">
        <v>170</v>
      </c>
    </row>
    <row r="250" spans="2:9" ht="21" customHeight="1" hidden="1" thickBot="1">
      <c r="B250" s="298" t="s">
        <v>104</v>
      </c>
      <c r="C250" s="320"/>
      <c r="D250" s="299"/>
      <c r="E250" s="299"/>
      <c r="F250" s="301"/>
      <c r="G250" s="304"/>
      <c r="H250" s="308"/>
      <c r="I250" s="303"/>
    </row>
    <row r="251" spans="2:9" ht="21" customHeight="1" hidden="1" thickBot="1">
      <c r="B251" s="298" t="s">
        <v>105</v>
      </c>
      <c r="C251" s="320"/>
      <c r="D251" s="299"/>
      <c r="E251" s="299"/>
      <c r="F251" s="301"/>
      <c r="G251" s="304"/>
      <c r="H251" s="308"/>
      <c r="I251" s="303"/>
    </row>
    <row r="252" spans="2:9" ht="21" customHeight="1" hidden="1" thickBot="1">
      <c r="B252" s="298" t="s">
        <v>106</v>
      </c>
      <c r="C252" s="320"/>
      <c r="D252" s="299"/>
      <c r="E252" s="299"/>
      <c r="F252" s="301"/>
      <c r="G252" s="304"/>
      <c r="H252" s="308"/>
      <c r="I252" s="303"/>
    </row>
    <row r="253" spans="2:9" ht="21" customHeight="1" hidden="1" thickBot="1">
      <c r="B253" s="298" t="s">
        <v>107</v>
      </c>
      <c r="C253" s="320"/>
      <c r="D253" s="299"/>
      <c r="E253" s="299"/>
      <c r="F253" s="301"/>
      <c r="G253" s="304"/>
      <c r="H253" s="308"/>
      <c r="I253" s="303"/>
    </row>
    <row r="254" spans="2:9" ht="21" customHeight="1" hidden="1" thickBot="1">
      <c r="B254" s="298" t="s">
        <v>108</v>
      </c>
      <c r="C254" s="320"/>
      <c r="D254" s="299"/>
      <c r="E254" s="299"/>
      <c r="F254" s="301"/>
      <c r="G254" s="304"/>
      <c r="H254" s="308"/>
      <c r="I254" s="303"/>
    </row>
    <row r="255" spans="2:9" ht="21" customHeight="1" hidden="1" thickBot="1">
      <c r="B255" s="298" t="s">
        <v>110</v>
      </c>
      <c r="C255" s="320"/>
      <c r="D255" s="299"/>
      <c r="E255" s="299"/>
      <c r="F255" s="301"/>
      <c r="G255" s="304"/>
      <c r="H255" s="308"/>
      <c r="I255" s="303"/>
    </row>
    <row r="256" spans="2:9" ht="21" customHeight="1" hidden="1" thickBot="1">
      <c r="B256" s="298" t="s">
        <v>111</v>
      </c>
      <c r="C256" s="320"/>
      <c r="D256" s="299"/>
      <c r="E256" s="299"/>
      <c r="F256" s="302"/>
      <c r="G256" s="305"/>
      <c r="H256" s="308"/>
      <c r="I256" s="303"/>
    </row>
    <row r="257" spans="2:9" ht="30.75" thickBot="1">
      <c r="B257" s="298" t="s">
        <v>112</v>
      </c>
      <c r="C257" s="320" t="s">
        <v>324</v>
      </c>
      <c r="D257" s="299"/>
      <c r="E257" s="299"/>
      <c r="F257" s="302" t="s">
        <v>1</v>
      </c>
      <c r="G257" s="304" t="s">
        <v>6</v>
      </c>
      <c r="H257" s="308"/>
      <c r="I257" s="303" t="s">
        <v>115</v>
      </c>
    </row>
    <row r="258" spans="2:9" ht="30.75" thickBot="1">
      <c r="B258" s="298" t="s">
        <v>113</v>
      </c>
      <c r="C258" s="320" t="s">
        <v>311</v>
      </c>
      <c r="D258" s="299">
        <v>2004</v>
      </c>
      <c r="E258" s="299">
        <v>60</v>
      </c>
      <c r="F258" s="323" t="s">
        <v>43</v>
      </c>
      <c r="G258" s="304" t="s">
        <v>299</v>
      </c>
      <c r="H258" s="308"/>
      <c r="I258" s="303" t="s">
        <v>115</v>
      </c>
    </row>
    <row r="260" spans="2:3" ht="21" customHeight="1">
      <c r="B260" t="s">
        <v>41</v>
      </c>
      <c r="C260" s="335" t="s">
        <v>177</v>
      </c>
    </row>
    <row r="261" spans="2:9" ht="21" customHeight="1" thickBot="1">
      <c r="B261" t="s">
        <v>9</v>
      </c>
      <c r="C261" s="193" t="s">
        <v>36</v>
      </c>
      <c r="D261" t="s">
        <v>37</v>
      </c>
      <c r="E261" t="s">
        <v>38</v>
      </c>
      <c r="F261" t="s">
        <v>39</v>
      </c>
      <c r="G261" t="s">
        <v>40</v>
      </c>
      <c r="H261" s="255" t="s">
        <v>114</v>
      </c>
      <c r="I261" s="255" t="s">
        <v>115</v>
      </c>
    </row>
    <row r="262" spans="2:9" ht="21" customHeight="1" thickBot="1">
      <c r="B262" s="296" t="s">
        <v>100</v>
      </c>
      <c r="C262" s="337" t="s">
        <v>77</v>
      </c>
      <c r="D262" s="299"/>
      <c r="E262" s="299"/>
      <c r="F262" s="302" t="s">
        <v>1</v>
      </c>
      <c r="G262" s="304" t="s">
        <v>6</v>
      </c>
      <c r="H262" s="308"/>
      <c r="I262" s="303" t="s">
        <v>115</v>
      </c>
    </row>
    <row r="263" spans="2:9" ht="21" customHeight="1" thickBot="1">
      <c r="B263" s="298" t="s">
        <v>102</v>
      </c>
      <c r="C263" s="337"/>
      <c r="D263" s="299"/>
      <c r="E263" s="299"/>
      <c r="F263" s="301"/>
      <c r="G263" s="304"/>
      <c r="H263" s="308"/>
      <c r="I263" s="303"/>
    </row>
    <row r="264" spans="2:9" ht="21" customHeight="1" hidden="1" thickBot="1">
      <c r="B264" s="298" t="s">
        <v>103</v>
      </c>
      <c r="C264" s="337"/>
      <c r="D264" s="299"/>
      <c r="E264" s="299"/>
      <c r="F264" s="301"/>
      <c r="G264" s="304"/>
      <c r="H264" s="308"/>
      <c r="I264" s="303"/>
    </row>
    <row r="265" spans="2:9" ht="21" customHeight="1" hidden="1" thickBot="1">
      <c r="B265" s="298" t="s">
        <v>104</v>
      </c>
      <c r="C265" s="337"/>
      <c r="D265" s="299"/>
      <c r="E265" s="299"/>
      <c r="F265" s="301"/>
      <c r="G265" s="304"/>
      <c r="H265" s="308"/>
      <c r="I265" s="303"/>
    </row>
    <row r="266" spans="2:9" ht="21" customHeight="1" hidden="1" thickBot="1">
      <c r="B266" s="298" t="s">
        <v>105</v>
      </c>
      <c r="C266" s="337"/>
      <c r="D266" s="299"/>
      <c r="E266" s="299"/>
      <c r="F266" s="301"/>
      <c r="G266" s="304"/>
      <c r="H266" s="308"/>
      <c r="I266" s="303"/>
    </row>
    <row r="267" spans="2:9" ht="21" customHeight="1" hidden="1" thickBot="1">
      <c r="B267" s="298" t="s">
        <v>106</v>
      </c>
      <c r="C267" s="337"/>
      <c r="D267" s="299"/>
      <c r="E267" s="299"/>
      <c r="F267" s="301"/>
      <c r="G267" s="304"/>
      <c r="H267" s="308"/>
      <c r="I267" s="303"/>
    </row>
    <row r="268" spans="2:9" ht="21" customHeight="1" hidden="1" thickBot="1">
      <c r="B268" s="298" t="s">
        <v>107</v>
      </c>
      <c r="C268" s="337"/>
      <c r="D268" s="299"/>
      <c r="E268" s="299"/>
      <c r="F268" s="301"/>
      <c r="G268" s="304"/>
      <c r="H268" s="308"/>
      <c r="I268" s="303"/>
    </row>
    <row r="269" spans="2:9" ht="21" customHeight="1" hidden="1" thickBot="1">
      <c r="B269" s="298" t="s">
        <v>108</v>
      </c>
      <c r="C269" s="337"/>
      <c r="D269" s="299"/>
      <c r="E269" s="299"/>
      <c r="F269" s="301"/>
      <c r="G269" s="304"/>
      <c r="H269" s="308"/>
      <c r="I269" s="303"/>
    </row>
    <row r="270" spans="2:9" ht="21" customHeight="1" hidden="1" thickBot="1">
      <c r="B270" s="298" t="s">
        <v>110</v>
      </c>
      <c r="C270" s="337"/>
      <c r="D270" s="299"/>
      <c r="E270" s="299"/>
      <c r="F270" s="301"/>
      <c r="G270" s="304"/>
      <c r="H270" s="308"/>
      <c r="I270" s="303"/>
    </row>
    <row r="271" spans="2:9" ht="21" customHeight="1" hidden="1" thickBot="1">
      <c r="B271" s="298" t="s">
        <v>111</v>
      </c>
      <c r="C271" s="337"/>
      <c r="D271" s="299"/>
      <c r="E271" s="299"/>
      <c r="F271" s="302"/>
      <c r="G271" s="305"/>
      <c r="H271" s="308"/>
      <c r="I271" s="303"/>
    </row>
    <row r="272" spans="2:9" ht="21" customHeight="1" hidden="1" thickBot="1">
      <c r="B272" s="298" t="s">
        <v>112</v>
      </c>
      <c r="C272" s="337"/>
      <c r="D272" s="299"/>
      <c r="E272" s="299"/>
      <c r="F272" s="302"/>
      <c r="G272" s="305"/>
      <c r="H272" s="308"/>
      <c r="I272" s="303"/>
    </row>
    <row r="273" spans="2:9" ht="21" customHeight="1" hidden="1" thickBot="1">
      <c r="B273" s="298" t="s">
        <v>113</v>
      </c>
      <c r="C273" s="337"/>
      <c r="D273" s="299"/>
      <c r="E273" s="299"/>
      <c r="F273" s="302"/>
      <c r="G273" s="306"/>
      <c r="H273" s="309"/>
      <c r="I273" s="303"/>
    </row>
    <row r="275" spans="2:3" ht="21" customHeight="1">
      <c r="B275" t="s">
        <v>41</v>
      </c>
      <c r="C275" s="335" t="s">
        <v>180</v>
      </c>
    </row>
    <row r="276" spans="2:9" ht="21" customHeight="1" thickBot="1">
      <c r="B276" t="s">
        <v>9</v>
      </c>
      <c r="C276" s="193" t="s">
        <v>36</v>
      </c>
      <c r="D276" t="s">
        <v>37</v>
      </c>
      <c r="E276" t="s">
        <v>38</v>
      </c>
      <c r="F276" t="s">
        <v>39</v>
      </c>
      <c r="G276" t="s">
        <v>40</v>
      </c>
      <c r="H276" s="255" t="s">
        <v>114</v>
      </c>
      <c r="I276" s="255" t="s">
        <v>115</v>
      </c>
    </row>
    <row r="277" spans="2:9" ht="21" customHeight="1" thickBot="1">
      <c r="B277" s="296" t="s">
        <v>100</v>
      </c>
      <c r="C277" s="320" t="s">
        <v>97</v>
      </c>
      <c r="D277" s="299">
        <v>2005</v>
      </c>
      <c r="E277" s="299">
        <v>66</v>
      </c>
      <c r="F277" s="301" t="s">
        <v>1</v>
      </c>
      <c r="G277" s="304" t="s">
        <v>6</v>
      </c>
      <c r="H277" s="308"/>
      <c r="I277" s="303" t="s">
        <v>115</v>
      </c>
    </row>
    <row r="278" spans="2:9" ht="21" customHeight="1" thickBot="1">
      <c r="B278" s="298" t="s">
        <v>102</v>
      </c>
      <c r="C278" s="320" t="s">
        <v>58</v>
      </c>
      <c r="D278" s="299">
        <v>2004</v>
      </c>
      <c r="E278" s="299">
        <v>66</v>
      </c>
      <c r="F278" s="323" t="s">
        <v>43</v>
      </c>
      <c r="G278" s="304" t="s">
        <v>299</v>
      </c>
      <c r="H278" s="308"/>
      <c r="I278" s="303" t="s">
        <v>115</v>
      </c>
    </row>
    <row r="279" spans="2:9" ht="21" customHeight="1" hidden="1" thickBot="1">
      <c r="B279" s="298" t="s">
        <v>103</v>
      </c>
      <c r="C279" s="320"/>
      <c r="D279" s="299"/>
      <c r="E279" s="299"/>
      <c r="F279" s="301"/>
      <c r="G279" s="304"/>
      <c r="H279" s="308"/>
      <c r="I279" s="303"/>
    </row>
    <row r="280" spans="2:9" ht="21" customHeight="1" hidden="1" thickBot="1">
      <c r="B280" s="298" t="s">
        <v>104</v>
      </c>
      <c r="C280" s="320"/>
      <c r="D280" s="299"/>
      <c r="E280" s="299"/>
      <c r="F280" s="301"/>
      <c r="G280" s="304"/>
      <c r="H280" s="308"/>
      <c r="I280" s="303"/>
    </row>
    <row r="281" spans="2:9" ht="21" customHeight="1" hidden="1" thickBot="1">
      <c r="B281" s="298" t="s">
        <v>105</v>
      </c>
      <c r="C281" s="320"/>
      <c r="D281" s="299"/>
      <c r="E281" s="299"/>
      <c r="F281" s="301"/>
      <c r="G281" s="304"/>
      <c r="H281" s="308"/>
      <c r="I281" s="303"/>
    </row>
    <row r="282" spans="2:9" ht="21" customHeight="1" hidden="1" thickBot="1">
      <c r="B282" s="298" t="s">
        <v>106</v>
      </c>
      <c r="C282" s="320"/>
      <c r="D282" s="299"/>
      <c r="E282" s="299"/>
      <c r="F282" s="301"/>
      <c r="G282" s="304"/>
      <c r="H282" s="308"/>
      <c r="I282" s="303"/>
    </row>
    <row r="283" spans="2:9" ht="21" customHeight="1" hidden="1" thickBot="1">
      <c r="B283" s="298" t="s">
        <v>107</v>
      </c>
      <c r="C283" s="320"/>
      <c r="D283" s="299"/>
      <c r="E283" s="299"/>
      <c r="F283" s="301"/>
      <c r="G283" s="304"/>
      <c r="H283" s="308"/>
      <c r="I283" s="303"/>
    </row>
    <row r="284" spans="2:9" ht="21" customHeight="1" hidden="1" thickBot="1">
      <c r="B284" s="298" t="s">
        <v>108</v>
      </c>
      <c r="C284" s="320"/>
      <c r="D284" s="299"/>
      <c r="E284" s="299"/>
      <c r="F284" s="301"/>
      <c r="G284" s="304"/>
      <c r="H284" s="308"/>
      <c r="I284" s="303"/>
    </row>
    <row r="285" spans="2:9" ht="21" customHeight="1" hidden="1" thickBot="1">
      <c r="B285" s="298" t="s">
        <v>110</v>
      </c>
      <c r="C285" s="320"/>
      <c r="D285" s="299"/>
      <c r="E285" s="299"/>
      <c r="F285" s="301"/>
      <c r="G285" s="304"/>
      <c r="H285" s="308"/>
      <c r="I285" s="303"/>
    </row>
    <row r="286" spans="2:9" ht="21" customHeight="1" hidden="1" thickBot="1">
      <c r="B286" s="298" t="s">
        <v>111</v>
      </c>
      <c r="C286" s="320"/>
      <c r="D286" s="299"/>
      <c r="E286" s="299"/>
      <c r="F286" s="302"/>
      <c r="G286" s="305"/>
      <c r="H286" s="308"/>
      <c r="I286" s="303"/>
    </row>
    <row r="287" spans="2:9" ht="21" customHeight="1" hidden="1" thickBot="1">
      <c r="B287" s="298" t="s">
        <v>112</v>
      </c>
      <c r="C287" s="320"/>
      <c r="D287" s="299"/>
      <c r="E287" s="299"/>
      <c r="F287" s="302"/>
      <c r="G287" s="305"/>
      <c r="H287" s="308"/>
      <c r="I287" s="303"/>
    </row>
    <row r="289" spans="2:3" ht="21" customHeight="1">
      <c r="B289" t="s">
        <v>41</v>
      </c>
      <c r="C289" s="335" t="s">
        <v>246</v>
      </c>
    </row>
    <row r="290" spans="2:9" ht="21" customHeight="1" thickBot="1">
      <c r="B290" t="s">
        <v>9</v>
      </c>
      <c r="C290" s="193" t="s">
        <v>36</v>
      </c>
      <c r="D290" t="s">
        <v>37</v>
      </c>
      <c r="E290" t="s">
        <v>38</v>
      </c>
      <c r="F290" t="s">
        <v>39</v>
      </c>
      <c r="G290" t="s">
        <v>40</v>
      </c>
      <c r="H290" s="255" t="s">
        <v>114</v>
      </c>
      <c r="I290" s="255" t="s">
        <v>115</v>
      </c>
    </row>
    <row r="291" spans="2:9" ht="39.75" customHeight="1" thickBot="1">
      <c r="B291" s="296" t="s">
        <v>100</v>
      </c>
      <c r="C291" s="337" t="s">
        <v>247</v>
      </c>
      <c r="D291" s="299">
        <v>1984</v>
      </c>
      <c r="E291" s="299">
        <v>77</v>
      </c>
      <c r="F291" s="301" t="s">
        <v>240</v>
      </c>
      <c r="G291" s="304" t="s">
        <v>249</v>
      </c>
      <c r="H291" s="308"/>
      <c r="I291" s="303" t="s">
        <v>170</v>
      </c>
    </row>
    <row r="292" spans="2:9" ht="21" customHeight="1" thickBot="1">
      <c r="B292" s="298" t="s">
        <v>102</v>
      </c>
      <c r="C292" s="337" t="s">
        <v>248</v>
      </c>
      <c r="D292" s="299">
        <v>1992</v>
      </c>
      <c r="E292" s="299">
        <v>77</v>
      </c>
      <c r="F292" s="301" t="s">
        <v>240</v>
      </c>
      <c r="G292" s="304" t="s">
        <v>249</v>
      </c>
      <c r="H292" s="308"/>
      <c r="I292" s="303" t="s">
        <v>170</v>
      </c>
    </row>
    <row r="293" spans="2:9" ht="33.75" thickBot="1">
      <c r="B293" s="321" t="s">
        <v>103</v>
      </c>
      <c r="C293" s="337" t="s">
        <v>250</v>
      </c>
      <c r="D293" s="299">
        <v>1987</v>
      </c>
      <c r="E293" s="299">
        <v>75</v>
      </c>
      <c r="F293" s="301" t="s">
        <v>240</v>
      </c>
      <c r="G293" s="304" t="s">
        <v>249</v>
      </c>
      <c r="H293" s="308"/>
      <c r="I293" s="303" t="s">
        <v>170</v>
      </c>
    </row>
    <row r="294" spans="2:9" ht="33.75" thickBot="1">
      <c r="B294" s="321" t="s">
        <v>104</v>
      </c>
      <c r="C294" s="337" t="s">
        <v>251</v>
      </c>
      <c r="D294" s="299">
        <v>1980</v>
      </c>
      <c r="E294" s="299">
        <v>85</v>
      </c>
      <c r="F294" s="301" t="s">
        <v>240</v>
      </c>
      <c r="G294" s="304" t="s">
        <v>249</v>
      </c>
      <c r="H294" s="308"/>
      <c r="I294" s="303" t="s">
        <v>170</v>
      </c>
    </row>
    <row r="295" spans="2:9" ht="33.75" thickBot="1">
      <c r="B295" s="321" t="s">
        <v>105</v>
      </c>
      <c r="C295" s="337" t="s">
        <v>252</v>
      </c>
      <c r="D295" s="299" t="s">
        <v>253</v>
      </c>
      <c r="E295" s="299">
        <v>84</v>
      </c>
      <c r="F295" s="301" t="s">
        <v>240</v>
      </c>
      <c r="G295" s="304" t="s">
        <v>249</v>
      </c>
      <c r="H295" s="308"/>
      <c r="I295" s="303" t="s">
        <v>170</v>
      </c>
    </row>
    <row r="296" spans="2:9" ht="17.25" thickBot="1">
      <c r="B296" s="321" t="s">
        <v>106</v>
      </c>
      <c r="C296" s="337" t="s">
        <v>272</v>
      </c>
      <c r="D296" s="299">
        <v>1979</v>
      </c>
      <c r="E296" s="299">
        <v>96</v>
      </c>
      <c r="F296" s="301" t="s">
        <v>43</v>
      </c>
      <c r="G296" s="304" t="s">
        <v>273</v>
      </c>
      <c r="H296" s="308"/>
      <c r="I296" s="303" t="s">
        <v>170</v>
      </c>
    </row>
    <row r="297" spans="2:9" ht="17.25" thickBot="1">
      <c r="B297" s="321" t="s">
        <v>107</v>
      </c>
      <c r="C297" s="337" t="s">
        <v>274</v>
      </c>
      <c r="D297" s="299">
        <v>1993</v>
      </c>
      <c r="E297" s="299">
        <v>70</v>
      </c>
      <c r="F297" s="301" t="s">
        <v>43</v>
      </c>
      <c r="G297" s="304" t="s">
        <v>273</v>
      </c>
      <c r="H297" s="308"/>
      <c r="I297" s="303" t="s">
        <v>170</v>
      </c>
    </row>
    <row r="298" spans="2:9" ht="17.25" thickBot="1">
      <c r="B298" s="321" t="s">
        <v>108</v>
      </c>
      <c r="C298" s="337" t="s">
        <v>275</v>
      </c>
      <c r="D298" s="299">
        <v>1992</v>
      </c>
      <c r="E298" s="299">
        <v>84</v>
      </c>
      <c r="F298" s="301" t="s">
        <v>43</v>
      </c>
      <c r="G298" s="304" t="s">
        <v>273</v>
      </c>
      <c r="H298" s="308"/>
      <c r="I298" s="303" t="s">
        <v>170</v>
      </c>
    </row>
    <row r="299" spans="2:9" ht="17.25" thickBot="1">
      <c r="B299" s="321" t="s">
        <v>110</v>
      </c>
      <c r="C299" s="337" t="s">
        <v>276</v>
      </c>
      <c r="D299" s="299">
        <v>1989</v>
      </c>
      <c r="E299" s="299">
        <v>69</v>
      </c>
      <c r="F299" s="301" t="s">
        <v>43</v>
      </c>
      <c r="G299" s="304" t="s">
        <v>273</v>
      </c>
      <c r="H299" s="308"/>
      <c r="I299" s="303" t="s">
        <v>170</v>
      </c>
    </row>
    <row r="300" spans="2:9" ht="33.75" thickBot="1">
      <c r="B300" s="321" t="s">
        <v>111</v>
      </c>
      <c r="C300" s="337" t="s">
        <v>277</v>
      </c>
      <c r="D300" s="299">
        <v>1994</v>
      </c>
      <c r="E300" s="299">
        <v>62</v>
      </c>
      <c r="F300" s="301" t="s">
        <v>43</v>
      </c>
      <c r="G300" s="304" t="s">
        <v>273</v>
      </c>
      <c r="H300" s="308"/>
      <c r="I300" s="303" t="s">
        <v>170</v>
      </c>
    </row>
    <row r="301" spans="2:9" ht="17.25" thickBot="1">
      <c r="B301" s="321" t="s">
        <v>112</v>
      </c>
      <c r="C301" s="337" t="s">
        <v>279</v>
      </c>
      <c r="D301" s="299">
        <v>1979</v>
      </c>
      <c r="E301" s="299">
        <v>97</v>
      </c>
      <c r="F301" s="302" t="s">
        <v>1</v>
      </c>
      <c r="G301" s="305"/>
      <c r="H301" s="308"/>
      <c r="I301" s="303" t="s">
        <v>170</v>
      </c>
    </row>
    <row r="302" spans="2:9" ht="17.25" thickBot="1">
      <c r="B302" s="321" t="s">
        <v>113</v>
      </c>
      <c r="C302" s="337" t="s">
        <v>329</v>
      </c>
      <c r="D302" s="299">
        <v>1985</v>
      </c>
      <c r="E302" s="299">
        <v>62</v>
      </c>
      <c r="F302" s="302" t="s">
        <v>1</v>
      </c>
      <c r="G302" s="306"/>
      <c r="H302" s="309"/>
      <c r="I302" s="303" t="s">
        <v>170</v>
      </c>
    </row>
    <row r="304" spans="2:3" ht="21" customHeight="1">
      <c r="B304" t="s">
        <v>41</v>
      </c>
      <c r="C304" s="335" t="s">
        <v>347</v>
      </c>
    </row>
    <row r="305" spans="2:9" ht="21" customHeight="1" thickBot="1">
      <c r="B305" t="s">
        <v>9</v>
      </c>
      <c r="C305" s="193" t="s">
        <v>36</v>
      </c>
      <c r="D305" t="s">
        <v>37</v>
      </c>
      <c r="E305" t="s">
        <v>38</v>
      </c>
      <c r="F305" t="s">
        <v>39</v>
      </c>
      <c r="G305" t="s">
        <v>40</v>
      </c>
      <c r="H305" s="255" t="s">
        <v>114</v>
      </c>
      <c r="I305" s="255" t="s">
        <v>115</v>
      </c>
    </row>
    <row r="306" spans="2:9" ht="21" customHeight="1" thickBot="1">
      <c r="B306" s="296" t="s">
        <v>100</v>
      </c>
      <c r="C306" s="320" t="s">
        <v>88</v>
      </c>
      <c r="D306" s="299">
        <v>2001</v>
      </c>
      <c r="E306" s="299">
        <v>62</v>
      </c>
      <c r="F306" s="301" t="s">
        <v>42</v>
      </c>
      <c r="G306" s="304" t="s">
        <v>155</v>
      </c>
      <c r="H306" s="308"/>
      <c r="I306" s="303" t="s">
        <v>115</v>
      </c>
    </row>
    <row r="307" spans="2:9" ht="21" customHeight="1" hidden="1" thickBot="1">
      <c r="B307" s="298" t="s">
        <v>103</v>
      </c>
      <c r="C307" s="320"/>
      <c r="D307" s="299"/>
      <c r="E307" s="299"/>
      <c r="F307" s="301"/>
      <c r="G307" s="304"/>
      <c r="H307" s="308"/>
      <c r="I307" s="303"/>
    </row>
    <row r="308" spans="2:9" ht="21" customHeight="1" hidden="1" thickBot="1">
      <c r="B308" s="298" t="s">
        <v>104</v>
      </c>
      <c r="C308" s="320"/>
      <c r="D308" s="299"/>
      <c r="E308" s="299"/>
      <c r="F308" s="301"/>
      <c r="G308" s="304"/>
      <c r="H308" s="308"/>
      <c r="I308" s="303"/>
    </row>
    <row r="309" spans="2:9" ht="21" customHeight="1" hidden="1" thickBot="1">
      <c r="B309" s="298" t="s">
        <v>105</v>
      </c>
      <c r="C309" s="320"/>
      <c r="D309" s="299"/>
      <c r="E309" s="299"/>
      <c r="F309" s="301"/>
      <c r="G309" s="304"/>
      <c r="H309" s="308"/>
      <c r="I309" s="303"/>
    </row>
    <row r="310" spans="2:9" ht="21" customHeight="1" hidden="1" thickBot="1">
      <c r="B310" s="298" t="s">
        <v>106</v>
      </c>
      <c r="C310" s="320"/>
      <c r="D310" s="299"/>
      <c r="E310" s="299"/>
      <c r="F310" s="301"/>
      <c r="G310" s="304"/>
      <c r="H310" s="308"/>
      <c r="I310" s="303"/>
    </row>
    <row r="311" spans="2:9" ht="21" customHeight="1" hidden="1" thickBot="1">
      <c r="B311" s="298" t="s">
        <v>107</v>
      </c>
      <c r="C311" s="320"/>
      <c r="D311" s="299"/>
      <c r="E311" s="299"/>
      <c r="F311" s="301"/>
      <c r="G311" s="304"/>
      <c r="H311" s="308"/>
      <c r="I311" s="303"/>
    </row>
    <row r="312" spans="2:9" ht="17.25" thickBot="1">
      <c r="B312" s="298" t="s">
        <v>108</v>
      </c>
      <c r="C312" s="320" t="s">
        <v>320</v>
      </c>
      <c r="D312" s="299">
        <v>2003</v>
      </c>
      <c r="E312" s="299" t="s">
        <v>318</v>
      </c>
      <c r="F312" s="301" t="s">
        <v>43</v>
      </c>
      <c r="G312" s="304" t="s">
        <v>299</v>
      </c>
      <c r="H312" s="308"/>
      <c r="I312" s="303" t="s">
        <v>115</v>
      </c>
    </row>
    <row r="313" spans="2:9" ht="41.25" thickBot="1">
      <c r="B313" s="298" t="s">
        <v>110</v>
      </c>
      <c r="C313" s="320" t="s">
        <v>87</v>
      </c>
      <c r="D313" s="299">
        <v>2003</v>
      </c>
      <c r="E313" s="299" t="s">
        <v>318</v>
      </c>
      <c r="F313" s="301" t="s">
        <v>43</v>
      </c>
      <c r="G313" s="304" t="s">
        <v>299</v>
      </c>
      <c r="H313" s="308"/>
      <c r="I313" s="303" t="s">
        <v>115</v>
      </c>
    </row>
    <row r="314" spans="2:9" ht="17.25" thickBot="1">
      <c r="B314" s="321"/>
      <c r="C314" s="320"/>
      <c r="D314" s="299"/>
      <c r="E314" s="299"/>
      <c r="F314" s="301"/>
      <c r="G314" s="304"/>
      <c r="H314" s="308"/>
      <c r="I314" s="303"/>
    </row>
    <row r="315" spans="2:9" ht="33.75" customHeight="1" thickBot="1">
      <c r="B315" s="321"/>
      <c r="C315" s="337"/>
      <c r="D315" s="299"/>
      <c r="E315" s="299"/>
      <c r="F315" s="301"/>
      <c r="G315" s="304"/>
      <c r="H315" s="308"/>
      <c r="I315" s="303"/>
    </row>
    <row r="316" spans="2:9" ht="17.25" thickBot="1">
      <c r="B316" s="321"/>
      <c r="C316" s="337"/>
      <c r="D316" s="299"/>
      <c r="E316" s="299"/>
      <c r="F316" s="301"/>
      <c r="G316" s="304"/>
      <c r="H316" s="309"/>
      <c r="I316" s="303"/>
    </row>
    <row r="317" spans="2:9" ht="21" customHeight="1">
      <c r="B317" s="311"/>
      <c r="C317" s="339"/>
      <c r="D317" s="183"/>
      <c r="E317" s="183"/>
      <c r="F317" s="183"/>
      <c r="G317" s="183"/>
      <c r="H317" s="17"/>
      <c r="I317" s="17"/>
    </row>
    <row r="318" spans="2:3" ht="21" customHeight="1">
      <c r="B318" t="s">
        <v>41</v>
      </c>
      <c r="C318" s="335" t="s">
        <v>346</v>
      </c>
    </row>
    <row r="319" spans="2:9" ht="21" customHeight="1" thickBot="1">
      <c r="B319" t="s">
        <v>9</v>
      </c>
      <c r="C319" s="193" t="s">
        <v>36</v>
      </c>
      <c r="D319" t="s">
        <v>37</v>
      </c>
      <c r="E319" t="s">
        <v>38</v>
      </c>
      <c r="F319" t="s">
        <v>39</v>
      </c>
      <c r="G319" t="s">
        <v>40</v>
      </c>
      <c r="H319" s="255" t="s">
        <v>114</v>
      </c>
      <c r="I319" s="255" t="s">
        <v>115</v>
      </c>
    </row>
    <row r="320" spans="2:9" ht="37.5" customHeight="1" thickBot="1">
      <c r="B320" s="296" t="s">
        <v>100</v>
      </c>
      <c r="C320" s="320" t="s">
        <v>93</v>
      </c>
      <c r="D320" s="299">
        <v>2003</v>
      </c>
      <c r="E320" s="299" t="s">
        <v>319</v>
      </c>
      <c r="F320" s="301" t="s">
        <v>43</v>
      </c>
      <c r="G320" s="304" t="s">
        <v>299</v>
      </c>
      <c r="H320" s="308"/>
      <c r="I320" s="303" t="s">
        <v>115</v>
      </c>
    </row>
    <row r="321" spans="2:9" ht="21" customHeight="1" thickBot="1">
      <c r="B321" s="298" t="s">
        <v>102</v>
      </c>
      <c r="C321" s="320" t="s">
        <v>317</v>
      </c>
      <c r="D321" s="299">
        <v>2003</v>
      </c>
      <c r="E321" s="299" t="s">
        <v>319</v>
      </c>
      <c r="F321" s="301" t="s">
        <v>43</v>
      </c>
      <c r="G321" s="304" t="s">
        <v>299</v>
      </c>
      <c r="H321" s="308"/>
      <c r="I321" s="303" t="s">
        <v>115</v>
      </c>
    </row>
    <row r="322" spans="2:9" ht="21" customHeight="1" hidden="1" thickBot="1">
      <c r="B322" s="298" t="s">
        <v>103</v>
      </c>
      <c r="C322" s="320" t="s">
        <v>67</v>
      </c>
      <c r="D322" s="299">
        <v>2002</v>
      </c>
      <c r="E322" s="299" t="s">
        <v>319</v>
      </c>
      <c r="F322" s="301" t="s">
        <v>43</v>
      </c>
      <c r="G322" s="304" t="s">
        <v>299</v>
      </c>
      <c r="H322" s="309"/>
      <c r="I322" s="303" t="s">
        <v>115</v>
      </c>
    </row>
    <row r="323" spans="2:9" ht="21" customHeight="1" hidden="1" thickBot="1">
      <c r="B323" s="298" t="s">
        <v>104</v>
      </c>
      <c r="C323" s="320"/>
      <c r="D323" s="299"/>
      <c r="E323" s="299"/>
      <c r="F323" s="301"/>
      <c r="G323" s="304"/>
      <c r="H323" s="308"/>
      <c r="I323" s="303"/>
    </row>
    <row r="324" spans="2:9" ht="21" customHeight="1" hidden="1" thickBot="1">
      <c r="B324" s="298" t="s">
        <v>105</v>
      </c>
      <c r="C324" s="320"/>
      <c r="D324" s="299"/>
      <c r="E324" s="299"/>
      <c r="F324" s="301"/>
      <c r="G324" s="304"/>
      <c r="H324" s="308"/>
      <c r="I324" s="303"/>
    </row>
    <row r="325" spans="2:9" ht="21" customHeight="1" hidden="1" thickBot="1">
      <c r="B325" s="298" t="s">
        <v>106</v>
      </c>
      <c r="C325" s="320"/>
      <c r="D325" s="299"/>
      <c r="E325" s="299"/>
      <c r="F325" s="301"/>
      <c r="G325" s="304"/>
      <c r="H325" s="308"/>
      <c r="I325" s="303"/>
    </row>
    <row r="326" spans="2:9" ht="21" customHeight="1" hidden="1" thickBot="1">
      <c r="B326" s="298" t="s">
        <v>107</v>
      </c>
      <c r="C326" s="320"/>
      <c r="D326" s="299"/>
      <c r="E326" s="299"/>
      <c r="F326" s="301"/>
      <c r="G326" s="304"/>
      <c r="H326" s="308"/>
      <c r="I326" s="303"/>
    </row>
    <row r="327" spans="2:9" ht="21" customHeight="1" hidden="1" thickBot="1">
      <c r="B327" s="298" t="s">
        <v>108</v>
      </c>
      <c r="C327" s="320"/>
      <c r="D327" s="299"/>
      <c r="E327" s="299"/>
      <c r="F327" s="301"/>
      <c r="G327" s="304"/>
      <c r="H327" s="308"/>
      <c r="I327" s="303"/>
    </row>
    <row r="328" spans="2:9" ht="21" customHeight="1" hidden="1" thickBot="1">
      <c r="B328" s="298" t="s">
        <v>110</v>
      </c>
      <c r="C328" s="320"/>
      <c r="D328" s="299"/>
      <c r="E328" s="299"/>
      <c r="F328" s="301"/>
      <c r="G328" s="304"/>
      <c r="H328" s="308"/>
      <c r="I328" s="303"/>
    </row>
    <row r="329" spans="2:9" ht="21" customHeight="1" hidden="1" thickBot="1">
      <c r="B329" s="298" t="s">
        <v>111</v>
      </c>
      <c r="C329" s="320"/>
      <c r="D329" s="299"/>
      <c r="E329" s="299"/>
      <c r="F329" s="302"/>
      <c r="G329" s="305"/>
      <c r="H329" s="308"/>
      <c r="I329" s="303"/>
    </row>
    <row r="330" spans="2:9" ht="33.75" thickBot="1">
      <c r="B330" s="298" t="s">
        <v>112</v>
      </c>
      <c r="C330" s="320" t="s">
        <v>181</v>
      </c>
      <c r="D330" s="299">
        <v>1999</v>
      </c>
      <c r="E330" s="299">
        <v>47</v>
      </c>
      <c r="F330" s="301" t="s">
        <v>1</v>
      </c>
      <c r="G330" s="304" t="s">
        <v>6</v>
      </c>
      <c r="H330" s="308"/>
      <c r="I330" s="303" t="s">
        <v>116</v>
      </c>
    </row>
    <row r="331" spans="2:9" ht="30.75" thickBot="1">
      <c r="B331" s="298" t="s">
        <v>113</v>
      </c>
      <c r="C331" s="320" t="s">
        <v>67</v>
      </c>
      <c r="D331" s="299">
        <v>2002</v>
      </c>
      <c r="E331" s="299" t="s">
        <v>319</v>
      </c>
      <c r="F331" s="301" t="s">
        <v>43</v>
      </c>
      <c r="G331" s="304" t="s">
        <v>299</v>
      </c>
      <c r="H331" s="309"/>
      <c r="I331" s="303" t="s">
        <v>115</v>
      </c>
    </row>
    <row r="333" spans="2:3" ht="21" customHeight="1">
      <c r="B333" t="s">
        <v>41</v>
      </c>
      <c r="C333" s="335" t="s">
        <v>182</v>
      </c>
    </row>
    <row r="334" spans="2:9" ht="21" customHeight="1" thickBot="1">
      <c r="B334" t="s">
        <v>9</v>
      </c>
      <c r="C334" s="193" t="s">
        <v>36</v>
      </c>
      <c r="D334" t="s">
        <v>37</v>
      </c>
      <c r="E334" t="s">
        <v>38</v>
      </c>
      <c r="F334" t="s">
        <v>39</v>
      </c>
      <c r="G334" t="s">
        <v>40</v>
      </c>
      <c r="H334" s="255" t="s">
        <v>114</v>
      </c>
      <c r="I334" s="255" t="s">
        <v>115</v>
      </c>
    </row>
    <row r="335" spans="2:9" ht="21" customHeight="1" thickBot="1">
      <c r="B335" s="296" t="s">
        <v>100</v>
      </c>
      <c r="C335" s="320" t="s">
        <v>46</v>
      </c>
      <c r="D335" s="299">
        <v>2003</v>
      </c>
      <c r="E335" s="299">
        <v>58</v>
      </c>
      <c r="F335" s="301" t="s">
        <v>42</v>
      </c>
      <c r="G335" s="304" t="s">
        <v>155</v>
      </c>
      <c r="H335" s="308"/>
      <c r="I335" s="303" t="s">
        <v>115</v>
      </c>
    </row>
    <row r="336" spans="2:9" ht="21" customHeight="1" thickBot="1">
      <c r="B336" s="298" t="s">
        <v>102</v>
      </c>
      <c r="C336" s="320"/>
      <c r="D336" s="299"/>
      <c r="E336" s="299"/>
      <c r="F336" s="301"/>
      <c r="G336" s="304"/>
      <c r="H336" s="308"/>
      <c r="I336" s="303"/>
    </row>
    <row r="337" spans="2:9" ht="33" customHeight="1" thickBot="1">
      <c r="B337" s="298" t="s">
        <v>103</v>
      </c>
      <c r="C337" s="320" t="s">
        <v>51</v>
      </c>
      <c r="D337" s="299">
        <v>2001</v>
      </c>
      <c r="E337" s="299">
        <v>65</v>
      </c>
      <c r="F337" s="301" t="s">
        <v>42</v>
      </c>
      <c r="G337" s="304" t="s">
        <v>155</v>
      </c>
      <c r="H337" s="308"/>
      <c r="I337" s="303" t="s">
        <v>115</v>
      </c>
    </row>
    <row r="338" spans="2:9" ht="21" customHeight="1" thickBot="1">
      <c r="B338" s="298" t="s">
        <v>104</v>
      </c>
      <c r="C338" s="320" t="s">
        <v>188</v>
      </c>
      <c r="D338" s="299">
        <v>2002</v>
      </c>
      <c r="E338" s="299">
        <v>60</v>
      </c>
      <c r="F338" s="301" t="s">
        <v>2</v>
      </c>
      <c r="G338" s="304" t="s">
        <v>101</v>
      </c>
      <c r="H338" s="308"/>
      <c r="I338" s="303" t="s">
        <v>115</v>
      </c>
    </row>
    <row r="339" spans="2:9" ht="21" customHeight="1" thickBot="1">
      <c r="B339" s="298" t="s">
        <v>105</v>
      </c>
      <c r="C339" s="320" t="s">
        <v>321</v>
      </c>
      <c r="D339" s="299">
        <v>2003</v>
      </c>
      <c r="E339" s="299" t="s">
        <v>184</v>
      </c>
      <c r="F339" s="301" t="s">
        <v>43</v>
      </c>
      <c r="G339" s="304" t="s">
        <v>299</v>
      </c>
      <c r="H339" s="309"/>
      <c r="I339" s="303" t="s">
        <v>115</v>
      </c>
    </row>
    <row r="340" spans="2:9" ht="21" customHeight="1" hidden="1" thickBot="1">
      <c r="B340" s="298" t="s">
        <v>106</v>
      </c>
      <c r="C340" s="337"/>
      <c r="D340" s="299"/>
      <c r="E340" s="299"/>
      <c r="F340" s="301"/>
      <c r="G340" s="304"/>
      <c r="H340" s="308"/>
      <c r="I340" s="303"/>
    </row>
    <row r="341" spans="2:9" ht="21" customHeight="1" hidden="1" thickBot="1">
      <c r="B341" s="298" t="s">
        <v>107</v>
      </c>
      <c r="C341" s="337"/>
      <c r="D341" s="299"/>
      <c r="E341" s="299"/>
      <c r="F341" s="301"/>
      <c r="G341" s="304"/>
      <c r="H341" s="308"/>
      <c r="I341" s="303"/>
    </row>
    <row r="342" spans="2:9" ht="21" customHeight="1" hidden="1" thickBot="1">
      <c r="B342" s="298" t="s">
        <v>108</v>
      </c>
      <c r="C342" s="337"/>
      <c r="D342" s="299"/>
      <c r="E342" s="299"/>
      <c r="F342" s="301"/>
      <c r="G342" s="304"/>
      <c r="H342" s="308"/>
      <c r="I342" s="303"/>
    </row>
    <row r="343" spans="2:9" ht="21" customHeight="1" hidden="1" thickBot="1">
      <c r="B343" s="298" t="s">
        <v>110</v>
      </c>
      <c r="C343" s="337"/>
      <c r="D343" s="299"/>
      <c r="E343" s="299"/>
      <c r="F343" s="301"/>
      <c r="G343" s="304"/>
      <c r="H343" s="308"/>
      <c r="I343" s="303"/>
    </row>
    <row r="344" spans="2:9" ht="21" customHeight="1" hidden="1" thickBot="1">
      <c r="B344" s="298" t="s">
        <v>111</v>
      </c>
      <c r="C344" s="337"/>
      <c r="D344" s="299"/>
      <c r="E344" s="299"/>
      <c r="F344" s="302"/>
      <c r="G344" s="305"/>
      <c r="H344" s="308"/>
      <c r="I344" s="303"/>
    </row>
    <row r="345" spans="2:9" ht="21" customHeight="1" hidden="1" thickBot="1">
      <c r="B345" s="298" t="s">
        <v>112</v>
      </c>
      <c r="C345" s="337"/>
      <c r="D345" s="299"/>
      <c r="E345" s="299"/>
      <c r="F345" s="302"/>
      <c r="G345" s="305"/>
      <c r="H345" s="308"/>
      <c r="I345" s="303"/>
    </row>
    <row r="346" spans="2:9" ht="21" customHeight="1" hidden="1" thickBot="1">
      <c r="B346" s="298" t="s">
        <v>113</v>
      </c>
      <c r="C346" s="337"/>
      <c r="D346" s="299"/>
      <c r="E346" s="299"/>
      <c r="F346" s="302"/>
      <c r="G346" s="306"/>
      <c r="H346" s="309"/>
      <c r="I346" s="303"/>
    </row>
    <row r="348" spans="2:3" ht="21" customHeight="1">
      <c r="B348" t="s">
        <v>41</v>
      </c>
      <c r="C348" s="335" t="s">
        <v>183</v>
      </c>
    </row>
    <row r="349" spans="2:9" ht="21" customHeight="1" thickBot="1">
      <c r="B349" t="s">
        <v>9</v>
      </c>
      <c r="C349" s="193" t="s">
        <v>36</v>
      </c>
      <c r="D349" t="s">
        <v>37</v>
      </c>
      <c r="E349" t="s">
        <v>38</v>
      </c>
      <c r="F349" t="s">
        <v>39</v>
      </c>
      <c r="G349" t="s">
        <v>40</v>
      </c>
      <c r="H349" s="255" t="s">
        <v>114</v>
      </c>
      <c r="I349" s="255" t="s">
        <v>115</v>
      </c>
    </row>
    <row r="350" spans="2:9" ht="37.5" customHeight="1" thickBot="1">
      <c r="B350" s="296" t="s">
        <v>100</v>
      </c>
      <c r="C350" s="320" t="s">
        <v>202</v>
      </c>
      <c r="D350" s="299"/>
      <c r="E350" s="299">
        <v>66</v>
      </c>
      <c r="F350" s="301" t="s">
        <v>203</v>
      </c>
      <c r="G350" s="304"/>
      <c r="H350" s="308"/>
      <c r="I350" s="303" t="s">
        <v>115</v>
      </c>
    </row>
    <row r="351" spans="2:9" ht="21" customHeight="1" thickBot="1">
      <c r="B351" s="298" t="s">
        <v>102</v>
      </c>
      <c r="C351" s="320" t="s">
        <v>254</v>
      </c>
      <c r="D351" s="299">
        <v>2002</v>
      </c>
      <c r="E351" s="299">
        <v>65</v>
      </c>
      <c r="F351" s="301" t="s">
        <v>42</v>
      </c>
      <c r="G351" s="304" t="s">
        <v>155</v>
      </c>
      <c r="H351" s="308"/>
      <c r="I351" s="303" t="s">
        <v>115</v>
      </c>
    </row>
    <row r="352" spans="2:9" ht="41.25" thickBot="1">
      <c r="B352" s="298" t="s">
        <v>103</v>
      </c>
      <c r="C352" s="320"/>
      <c r="D352" s="299"/>
      <c r="E352" s="299"/>
      <c r="F352" s="301"/>
      <c r="G352" s="304"/>
      <c r="H352" s="308"/>
      <c r="I352" s="303"/>
    </row>
    <row r="353" spans="2:9" ht="21" customHeight="1" hidden="1" thickBot="1">
      <c r="B353" s="298" t="s">
        <v>104</v>
      </c>
      <c r="C353" s="320"/>
      <c r="D353" s="299"/>
      <c r="E353" s="299"/>
      <c r="F353" s="301"/>
      <c r="G353" s="304"/>
      <c r="H353" s="308"/>
      <c r="I353" s="303" t="s">
        <v>115</v>
      </c>
    </row>
    <row r="354" spans="2:9" ht="21" customHeight="1" hidden="1" thickBot="1">
      <c r="B354" s="298" t="s">
        <v>105</v>
      </c>
      <c r="C354" s="320"/>
      <c r="D354" s="299"/>
      <c r="E354" s="299"/>
      <c r="F354" s="301"/>
      <c r="G354" s="304"/>
      <c r="H354" s="308"/>
      <c r="I354" s="303" t="s">
        <v>115</v>
      </c>
    </row>
    <row r="355" spans="2:9" ht="21" customHeight="1" hidden="1" thickBot="1">
      <c r="B355" s="298" t="s">
        <v>106</v>
      </c>
      <c r="C355" s="320"/>
      <c r="D355" s="299"/>
      <c r="E355" s="299"/>
      <c r="F355" s="301"/>
      <c r="G355" s="304"/>
      <c r="H355" s="308"/>
      <c r="I355" s="303" t="s">
        <v>115</v>
      </c>
    </row>
    <row r="356" spans="2:9" ht="21" customHeight="1" hidden="1" thickBot="1">
      <c r="B356" s="298" t="s">
        <v>107</v>
      </c>
      <c r="C356" s="320"/>
      <c r="D356" s="299"/>
      <c r="E356" s="299"/>
      <c r="F356" s="301"/>
      <c r="G356" s="304"/>
      <c r="H356" s="308"/>
      <c r="I356" s="303" t="s">
        <v>115</v>
      </c>
    </row>
    <row r="357" spans="2:9" ht="21" customHeight="1" hidden="1" thickBot="1">
      <c r="B357" s="298" t="s">
        <v>108</v>
      </c>
      <c r="C357" s="320"/>
      <c r="D357" s="299"/>
      <c r="E357" s="299"/>
      <c r="F357" s="301"/>
      <c r="G357" s="304"/>
      <c r="H357" s="308"/>
      <c r="I357" s="303" t="s">
        <v>115</v>
      </c>
    </row>
    <row r="358" spans="2:9" ht="21" customHeight="1" hidden="1" thickBot="1">
      <c r="B358" s="298" t="s">
        <v>110</v>
      </c>
      <c r="C358" s="320"/>
      <c r="D358" s="299"/>
      <c r="E358" s="299"/>
      <c r="F358" s="301"/>
      <c r="G358" s="304"/>
      <c r="H358" s="308"/>
      <c r="I358" s="303" t="s">
        <v>115</v>
      </c>
    </row>
    <row r="359" spans="2:9" ht="21" customHeight="1" hidden="1" thickBot="1">
      <c r="B359" s="298" t="s">
        <v>111</v>
      </c>
      <c r="C359" s="320"/>
      <c r="D359" s="299"/>
      <c r="E359" s="299"/>
      <c r="F359" s="302"/>
      <c r="G359" s="305"/>
      <c r="H359" s="308"/>
      <c r="I359" s="303" t="s">
        <v>115</v>
      </c>
    </row>
    <row r="360" spans="2:9" ht="21" customHeight="1" hidden="1" thickBot="1">
      <c r="B360" s="298" t="s">
        <v>112</v>
      </c>
      <c r="C360" s="320"/>
      <c r="D360" s="299"/>
      <c r="E360" s="299"/>
      <c r="F360" s="302"/>
      <c r="G360" s="305"/>
      <c r="H360" s="308"/>
      <c r="I360" s="303" t="s">
        <v>115</v>
      </c>
    </row>
    <row r="361" spans="2:9" ht="30.75" thickBot="1">
      <c r="B361" s="298" t="s">
        <v>113</v>
      </c>
      <c r="C361" s="320" t="s">
        <v>68</v>
      </c>
      <c r="D361" s="299"/>
      <c r="E361" s="299"/>
      <c r="F361" s="302" t="s">
        <v>1</v>
      </c>
      <c r="G361" s="306"/>
      <c r="H361" s="309"/>
      <c r="I361" s="303" t="s">
        <v>115</v>
      </c>
    </row>
    <row r="363" spans="2:3" ht="21" customHeight="1">
      <c r="B363" t="s">
        <v>41</v>
      </c>
      <c r="C363" s="335" t="s">
        <v>245</v>
      </c>
    </row>
    <row r="364" spans="2:9" ht="21" customHeight="1" thickBot="1">
      <c r="B364" t="s">
        <v>9</v>
      </c>
      <c r="C364" s="193" t="s">
        <v>36</v>
      </c>
      <c r="D364" t="s">
        <v>37</v>
      </c>
      <c r="E364" t="s">
        <v>38</v>
      </c>
      <c r="F364" t="s">
        <v>39</v>
      </c>
      <c r="G364" t="s">
        <v>40</v>
      </c>
      <c r="H364" s="255" t="s">
        <v>114</v>
      </c>
      <c r="I364" s="255" t="s">
        <v>115</v>
      </c>
    </row>
    <row r="365" spans="2:9" ht="21" customHeight="1" thickBot="1">
      <c r="B365" s="296" t="s">
        <v>100</v>
      </c>
      <c r="C365" s="320" t="s">
        <v>185</v>
      </c>
      <c r="D365" s="299">
        <v>2002</v>
      </c>
      <c r="E365" s="299" t="s">
        <v>186</v>
      </c>
      <c r="F365" s="301" t="s">
        <v>1</v>
      </c>
      <c r="G365" s="304" t="s">
        <v>187</v>
      </c>
      <c r="H365" s="308"/>
      <c r="I365" s="303" t="s">
        <v>170</v>
      </c>
    </row>
    <row r="366" spans="2:9" ht="21" customHeight="1" thickBot="1">
      <c r="B366" s="298" t="s">
        <v>102</v>
      </c>
      <c r="C366" s="320" t="s">
        <v>66</v>
      </c>
      <c r="D366" s="299">
        <v>2002</v>
      </c>
      <c r="E366" s="299">
        <v>67</v>
      </c>
      <c r="F366" s="301" t="s">
        <v>1</v>
      </c>
      <c r="G366" s="304" t="s">
        <v>6</v>
      </c>
      <c r="H366" s="308"/>
      <c r="I366" s="303" t="s">
        <v>115</v>
      </c>
    </row>
    <row r="367" spans="2:9" ht="21" customHeight="1" thickBot="1">
      <c r="B367" s="298" t="s">
        <v>103</v>
      </c>
      <c r="C367" s="320" t="s">
        <v>322</v>
      </c>
      <c r="D367" s="299">
        <v>2003</v>
      </c>
      <c r="E367" s="299" t="s">
        <v>186</v>
      </c>
      <c r="F367" s="301" t="s">
        <v>43</v>
      </c>
      <c r="G367" s="304" t="s">
        <v>299</v>
      </c>
      <c r="H367" s="309"/>
      <c r="I367" s="303" t="s">
        <v>115</v>
      </c>
    </row>
    <row r="368" spans="2:9" ht="17.25" thickBot="1">
      <c r="B368" s="321" t="s">
        <v>104</v>
      </c>
      <c r="C368" s="320" t="s">
        <v>328</v>
      </c>
      <c r="D368" s="299"/>
      <c r="E368" s="299"/>
      <c r="F368" s="301" t="s">
        <v>1</v>
      </c>
      <c r="G368" s="304" t="s">
        <v>6</v>
      </c>
      <c r="H368" s="308"/>
      <c r="I368" s="303" t="s">
        <v>115</v>
      </c>
    </row>
    <row r="369" spans="2:9" ht="17.25" thickBot="1">
      <c r="B369" s="321" t="s">
        <v>105</v>
      </c>
      <c r="C369" s="337"/>
      <c r="D369" s="299"/>
      <c r="E369" s="299"/>
      <c r="F369" s="301"/>
      <c r="G369" s="304"/>
      <c r="H369" s="308"/>
      <c r="I369" s="303"/>
    </row>
    <row r="370" spans="2:9" ht="17.25" thickBot="1">
      <c r="B370" s="321" t="s">
        <v>106</v>
      </c>
      <c r="C370" s="337"/>
      <c r="D370" s="299"/>
      <c r="E370" s="299"/>
      <c r="F370" s="301"/>
      <c r="G370" s="304"/>
      <c r="H370" s="308"/>
      <c r="I370" s="303"/>
    </row>
    <row r="371" spans="2:9" ht="17.25" hidden="1" thickBot="1">
      <c r="B371" s="321" t="s">
        <v>107</v>
      </c>
      <c r="C371" s="337"/>
      <c r="D371" s="299"/>
      <c r="E371" s="299"/>
      <c r="F371" s="301"/>
      <c r="G371" s="304"/>
      <c r="H371" s="308"/>
      <c r="I371" s="303"/>
    </row>
    <row r="372" spans="2:9" ht="17.25" hidden="1" thickBot="1">
      <c r="B372" s="321" t="s">
        <v>108</v>
      </c>
      <c r="C372" s="337"/>
      <c r="D372" s="299"/>
      <c r="E372" s="299"/>
      <c r="F372" s="301"/>
      <c r="G372" s="304"/>
      <c r="H372" s="308"/>
      <c r="I372" s="303"/>
    </row>
    <row r="373" spans="2:9" ht="17.25" hidden="1" thickBot="1">
      <c r="B373" s="321" t="s">
        <v>110</v>
      </c>
      <c r="C373" s="337"/>
      <c r="D373" s="299"/>
      <c r="E373" s="299"/>
      <c r="F373" s="301"/>
      <c r="G373" s="304"/>
      <c r="H373" s="308"/>
      <c r="I373" s="303"/>
    </row>
    <row r="374" spans="2:9" ht="17.25" hidden="1" thickBot="1">
      <c r="B374" s="321" t="s">
        <v>111</v>
      </c>
      <c r="C374" s="337"/>
      <c r="D374" s="299"/>
      <c r="E374" s="299"/>
      <c r="F374" s="302"/>
      <c r="G374" s="305"/>
      <c r="H374" s="308"/>
      <c r="I374" s="303"/>
    </row>
    <row r="375" spans="2:9" ht="17.25" hidden="1" thickBot="1">
      <c r="B375" s="321" t="s">
        <v>112</v>
      </c>
      <c r="C375" s="337"/>
      <c r="D375" s="299"/>
      <c r="E375" s="299"/>
      <c r="F375" s="302"/>
      <c r="G375" s="305"/>
      <c r="H375" s="308"/>
      <c r="I375" s="303"/>
    </row>
    <row r="376" spans="2:9" ht="17.25" hidden="1" thickBot="1">
      <c r="B376" s="321" t="s">
        <v>113</v>
      </c>
      <c r="C376" s="337"/>
      <c r="D376" s="299"/>
      <c r="E376" s="299"/>
      <c r="F376" s="302"/>
      <c r="G376" s="306"/>
      <c r="H376" s="309"/>
      <c r="I376" s="303"/>
    </row>
    <row r="378" spans="2:3" ht="21" customHeight="1">
      <c r="B378" t="s">
        <v>41</v>
      </c>
      <c r="C378" s="335" t="s">
        <v>278</v>
      </c>
    </row>
    <row r="379" spans="2:9" ht="21" customHeight="1" thickBot="1">
      <c r="B379" t="s">
        <v>9</v>
      </c>
      <c r="C379" s="193" t="s">
        <v>36</v>
      </c>
      <c r="D379" t="s">
        <v>37</v>
      </c>
      <c r="E379" t="s">
        <v>38</v>
      </c>
      <c r="F379" t="s">
        <v>39</v>
      </c>
      <c r="G379" t="s">
        <v>40</v>
      </c>
      <c r="H379" s="255" t="s">
        <v>114</v>
      </c>
      <c r="I379" s="255" t="s">
        <v>115</v>
      </c>
    </row>
    <row r="380" spans="2:9" ht="21" customHeight="1" thickBot="1">
      <c r="B380" s="296" t="s">
        <v>100</v>
      </c>
      <c r="C380" s="320" t="s">
        <v>83</v>
      </c>
      <c r="D380" s="299">
        <v>2003</v>
      </c>
      <c r="E380" s="299">
        <v>45</v>
      </c>
      <c r="F380" s="301" t="s">
        <v>2</v>
      </c>
      <c r="G380" s="304" t="s">
        <v>101</v>
      </c>
      <c r="H380" s="308"/>
      <c r="I380" s="303" t="s">
        <v>115</v>
      </c>
    </row>
    <row r="381" spans="2:9" ht="21" customHeight="1" thickBot="1">
      <c r="B381" s="298" t="s">
        <v>102</v>
      </c>
      <c r="C381" s="320" t="s">
        <v>59</v>
      </c>
      <c r="D381" s="299">
        <v>2003</v>
      </c>
      <c r="E381" s="299">
        <v>46</v>
      </c>
      <c r="F381" s="301" t="s">
        <v>1</v>
      </c>
      <c r="G381" s="304" t="s">
        <v>6</v>
      </c>
      <c r="H381" s="308"/>
      <c r="I381" s="303" t="s">
        <v>115</v>
      </c>
    </row>
    <row r="382" spans="2:9" ht="21" customHeight="1" thickBot="1">
      <c r="B382" s="298" t="s">
        <v>103</v>
      </c>
      <c r="C382" s="320" t="s">
        <v>47</v>
      </c>
      <c r="D382" s="299">
        <v>2003</v>
      </c>
      <c r="E382" s="299">
        <v>46</v>
      </c>
      <c r="F382" s="301" t="s">
        <v>1</v>
      </c>
      <c r="G382" s="304" t="s">
        <v>6</v>
      </c>
      <c r="H382" s="308"/>
      <c r="I382" s="303" t="s">
        <v>115</v>
      </c>
    </row>
    <row r="383" spans="2:9" ht="21" customHeight="1" thickBot="1">
      <c r="B383" s="298" t="s">
        <v>104</v>
      </c>
      <c r="C383" s="320" t="s">
        <v>323</v>
      </c>
      <c r="D383" s="299">
        <v>2003</v>
      </c>
      <c r="E383" s="299">
        <v>50</v>
      </c>
      <c r="F383" s="301" t="s">
        <v>43</v>
      </c>
      <c r="G383" s="304" t="s">
        <v>299</v>
      </c>
      <c r="H383" s="308"/>
      <c r="I383" s="303" t="s">
        <v>115</v>
      </c>
    </row>
    <row r="384" spans="2:9" ht="21" customHeight="1" hidden="1" thickBot="1">
      <c r="B384" s="298" t="s">
        <v>105</v>
      </c>
      <c r="C384" s="337"/>
      <c r="D384" s="299"/>
      <c r="E384" s="299"/>
      <c r="F384" s="301"/>
      <c r="G384" s="304"/>
      <c r="H384" s="308"/>
      <c r="I384" s="303"/>
    </row>
    <row r="385" spans="2:9" ht="21" customHeight="1" hidden="1" thickBot="1">
      <c r="B385" s="298" t="s">
        <v>106</v>
      </c>
      <c r="C385" s="337"/>
      <c r="D385" s="299"/>
      <c r="E385" s="299"/>
      <c r="F385" s="301"/>
      <c r="G385" s="304"/>
      <c r="H385" s="308"/>
      <c r="I385" s="303"/>
    </row>
    <row r="386" spans="2:9" ht="21" customHeight="1" hidden="1" thickBot="1">
      <c r="B386" s="298" t="s">
        <v>107</v>
      </c>
      <c r="C386" s="337"/>
      <c r="D386" s="299"/>
      <c r="E386" s="299"/>
      <c r="F386" s="301"/>
      <c r="G386" s="304"/>
      <c r="H386" s="308"/>
      <c r="I386" s="303"/>
    </row>
    <row r="387" spans="2:9" ht="21" customHeight="1" hidden="1" thickBot="1">
      <c r="B387" s="298" t="s">
        <v>108</v>
      </c>
      <c r="C387" s="337"/>
      <c r="D387" s="299"/>
      <c r="E387" s="299"/>
      <c r="F387" s="301"/>
      <c r="G387" s="304"/>
      <c r="H387" s="308"/>
      <c r="I387" s="303"/>
    </row>
    <row r="388" spans="2:9" ht="21" customHeight="1" hidden="1" thickBot="1">
      <c r="B388" s="298" t="s">
        <v>110</v>
      </c>
      <c r="C388" s="337"/>
      <c r="D388" s="299"/>
      <c r="E388" s="299"/>
      <c r="F388" s="301"/>
      <c r="G388" s="304"/>
      <c r="H388" s="308"/>
      <c r="I388" s="303"/>
    </row>
    <row r="389" spans="2:9" ht="21" customHeight="1" hidden="1" thickBot="1">
      <c r="B389" s="298" t="s">
        <v>111</v>
      </c>
      <c r="C389" s="337"/>
      <c r="D389" s="299"/>
      <c r="E389" s="299"/>
      <c r="F389" s="302"/>
      <c r="G389" s="305"/>
      <c r="H389" s="308"/>
      <c r="I389" s="303"/>
    </row>
    <row r="390" spans="2:9" ht="21" customHeight="1" hidden="1" thickBot="1">
      <c r="B390" s="298" t="s">
        <v>112</v>
      </c>
      <c r="C390" s="337"/>
      <c r="D390" s="299"/>
      <c r="E390" s="299"/>
      <c r="F390" s="302"/>
      <c r="G390" s="305"/>
      <c r="H390" s="308"/>
      <c r="I390" s="303"/>
    </row>
    <row r="391" spans="2:9" ht="21" customHeight="1" hidden="1" thickBot="1">
      <c r="B391" s="298" t="s">
        <v>113</v>
      </c>
      <c r="C391" s="337"/>
      <c r="D391" s="299"/>
      <c r="E391" s="299"/>
      <c r="F391" s="302"/>
      <c r="G391" s="306"/>
      <c r="H391" s="309"/>
      <c r="I391" s="303"/>
    </row>
    <row r="393" spans="2:3" ht="21" customHeight="1">
      <c r="B393" t="s">
        <v>41</v>
      </c>
      <c r="C393" s="335" t="s">
        <v>345</v>
      </c>
    </row>
    <row r="394" spans="2:9" ht="21" customHeight="1" thickBot="1">
      <c r="B394" t="s">
        <v>9</v>
      </c>
      <c r="C394" s="193" t="s">
        <v>36</v>
      </c>
      <c r="D394" t="s">
        <v>37</v>
      </c>
      <c r="E394" t="s">
        <v>38</v>
      </c>
      <c r="F394" t="s">
        <v>39</v>
      </c>
      <c r="G394" t="s">
        <v>40</v>
      </c>
      <c r="H394" s="255" t="s">
        <v>114</v>
      </c>
      <c r="I394" s="255" t="s">
        <v>115</v>
      </c>
    </row>
    <row r="395" spans="2:9" ht="21" customHeight="1" thickBot="1">
      <c r="B395" s="296" t="s">
        <v>100</v>
      </c>
      <c r="C395" s="320" t="s">
        <v>63</v>
      </c>
      <c r="D395" s="299">
        <v>2009</v>
      </c>
      <c r="E395" s="299">
        <v>32</v>
      </c>
      <c r="F395" s="301" t="s">
        <v>2</v>
      </c>
      <c r="G395" s="304" t="s">
        <v>101</v>
      </c>
      <c r="H395" s="308"/>
      <c r="I395" s="303" t="s">
        <v>115</v>
      </c>
    </row>
    <row r="396" spans="2:9" ht="33.75" thickBot="1">
      <c r="B396" s="298" t="s">
        <v>102</v>
      </c>
      <c r="C396" s="320" t="s">
        <v>223</v>
      </c>
      <c r="D396" s="299"/>
      <c r="E396" s="299">
        <v>44</v>
      </c>
      <c r="F396" s="301" t="s">
        <v>203</v>
      </c>
      <c r="G396" s="304"/>
      <c r="H396" s="308"/>
      <c r="I396" s="303" t="s">
        <v>115</v>
      </c>
    </row>
    <row r="397" spans="2:9" ht="17.25" hidden="1" thickBot="1">
      <c r="B397" s="321" t="s">
        <v>103</v>
      </c>
      <c r="C397" s="320"/>
      <c r="D397" s="299"/>
      <c r="E397" s="299"/>
      <c r="F397" s="301"/>
      <c r="G397" s="304"/>
      <c r="H397" s="308"/>
      <c r="I397" s="303"/>
    </row>
    <row r="398" spans="2:9" ht="17.25" hidden="1" thickBot="1">
      <c r="B398" s="321" t="s">
        <v>104</v>
      </c>
      <c r="C398" s="320"/>
      <c r="D398" s="299"/>
      <c r="E398" s="299"/>
      <c r="F398" s="301"/>
      <c r="G398" s="304"/>
      <c r="H398" s="308"/>
      <c r="I398" s="303"/>
    </row>
    <row r="399" spans="2:9" ht="17.25" thickBot="1">
      <c r="B399" s="321" t="s">
        <v>106</v>
      </c>
      <c r="C399" s="337"/>
      <c r="D399" s="299"/>
      <c r="E399" s="299"/>
      <c r="F399" s="301"/>
      <c r="G399" s="304"/>
      <c r="H399" s="308"/>
      <c r="I399" s="303"/>
    </row>
    <row r="400" spans="2:9" ht="17.25" hidden="1" thickBot="1">
      <c r="B400" s="321" t="s">
        <v>107</v>
      </c>
      <c r="C400" s="337"/>
      <c r="D400" s="299"/>
      <c r="E400" s="299"/>
      <c r="F400" s="301"/>
      <c r="G400" s="304"/>
      <c r="H400" s="308"/>
      <c r="I400" s="303"/>
    </row>
    <row r="401" spans="2:9" ht="17.25" hidden="1" thickBot="1">
      <c r="B401" s="321" t="s">
        <v>108</v>
      </c>
      <c r="C401" s="337"/>
      <c r="D401" s="299"/>
      <c r="E401" s="299"/>
      <c r="F401" s="301"/>
      <c r="G401" s="304"/>
      <c r="H401" s="308"/>
      <c r="I401" s="303"/>
    </row>
    <row r="402" spans="2:9" ht="17.25" hidden="1" thickBot="1">
      <c r="B402" s="321" t="s">
        <v>110</v>
      </c>
      <c r="C402" s="337"/>
      <c r="D402" s="299"/>
      <c r="E402" s="299"/>
      <c r="F402" s="301"/>
      <c r="G402" s="304"/>
      <c r="H402" s="308"/>
      <c r="I402" s="303"/>
    </row>
    <row r="403" spans="2:9" ht="17.25" hidden="1" thickBot="1">
      <c r="B403" s="321" t="s">
        <v>111</v>
      </c>
      <c r="C403" s="337"/>
      <c r="D403" s="299"/>
      <c r="E403" s="299"/>
      <c r="F403" s="302"/>
      <c r="G403" s="305"/>
      <c r="H403" s="308"/>
      <c r="I403" s="303"/>
    </row>
    <row r="404" spans="2:9" ht="17.25" hidden="1" thickBot="1">
      <c r="B404" s="321" t="s">
        <v>112</v>
      </c>
      <c r="C404" s="337"/>
      <c r="D404" s="299"/>
      <c r="E404" s="299"/>
      <c r="F404" s="302"/>
      <c r="G404" s="305"/>
      <c r="H404" s="308"/>
      <c r="I404" s="303"/>
    </row>
    <row r="405" spans="2:9" ht="17.25" hidden="1" thickBot="1">
      <c r="B405" s="321" t="s">
        <v>113</v>
      </c>
      <c r="C405" s="337"/>
      <c r="D405" s="299"/>
      <c r="E405" s="299"/>
      <c r="F405" s="302"/>
      <c r="G405" s="306"/>
      <c r="H405" s="309"/>
      <c r="I405" s="303"/>
    </row>
    <row r="406" spans="2:9" ht="16.5">
      <c r="B406" s="340"/>
      <c r="C406" s="339"/>
      <c r="D406" s="183"/>
      <c r="E406" s="183"/>
      <c r="F406" s="183"/>
      <c r="G406" s="183"/>
      <c r="H406" s="17"/>
      <c r="I406" s="17"/>
    </row>
    <row r="407" spans="2:3" ht="15">
      <c r="B407" t="s">
        <v>41</v>
      </c>
      <c r="C407" s="335" t="s">
        <v>341</v>
      </c>
    </row>
    <row r="408" spans="2:9" ht="15.75" thickBot="1">
      <c r="B408" t="s">
        <v>9</v>
      </c>
      <c r="C408" s="193" t="s">
        <v>36</v>
      </c>
      <c r="D408" t="s">
        <v>37</v>
      </c>
      <c r="E408" t="s">
        <v>38</v>
      </c>
      <c r="F408" t="s">
        <v>39</v>
      </c>
      <c r="G408" t="s">
        <v>40</v>
      </c>
      <c r="H408" s="255" t="s">
        <v>114</v>
      </c>
      <c r="I408" s="255" t="s">
        <v>115</v>
      </c>
    </row>
    <row r="409" spans="2:9" ht="17.25" thickBot="1">
      <c r="B409" s="296" t="s">
        <v>100</v>
      </c>
      <c r="C409" s="341"/>
      <c r="D409" s="342"/>
      <c r="E409" s="342"/>
      <c r="F409" s="343"/>
      <c r="G409" s="344"/>
      <c r="H409" s="345"/>
      <c r="I409" s="346"/>
    </row>
    <row r="410" spans="2:9" ht="41.25" thickBot="1">
      <c r="B410" s="298" t="s">
        <v>102</v>
      </c>
      <c r="C410" s="337"/>
      <c r="D410" s="299"/>
      <c r="E410" s="299"/>
      <c r="F410" s="301"/>
      <c r="G410" s="304"/>
      <c r="H410" s="308"/>
      <c r="I410" s="303"/>
    </row>
    <row r="411" spans="2:9" ht="16.5">
      <c r="B411" s="340"/>
      <c r="C411" s="339"/>
      <c r="D411" s="183"/>
      <c r="E411" s="183"/>
      <c r="F411" s="183"/>
      <c r="G411" s="183"/>
      <c r="H411" s="17"/>
      <c r="I411" s="17"/>
    </row>
    <row r="412" spans="2:3" ht="15">
      <c r="B412" t="s">
        <v>41</v>
      </c>
      <c r="C412" s="335" t="s">
        <v>342</v>
      </c>
    </row>
    <row r="413" spans="2:9" ht="15.75" thickBot="1">
      <c r="B413" t="s">
        <v>9</v>
      </c>
      <c r="C413" s="193" t="s">
        <v>36</v>
      </c>
      <c r="D413" t="s">
        <v>37</v>
      </c>
      <c r="E413" t="s">
        <v>38</v>
      </c>
      <c r="F413" t="s">
        <v>39</v>
      </c>
      <c r="G413" t="s">
        <v>40</v>
      </c>
      <c r="H413" s="255" t="s">
        <v>114</v>
      </c>
      <c r="I413" s="255" t="s">
        <v>115</v>
      </c>
    </row>
    <row r="414" spans="2:9" ht="41.25" thickBot="1">
      <c r="B414" s="296" t="s">
        <v>100</v>
      </c>
      <c r="C414" s="347" t="s">
        <v>333</v>
      </c>
      <c r="D414" s="348">
        <v>2010</v>
      </c>
      <c r="E414" s="348">
        <v>23</v>
      </c>
      <c r="F414" s="349" t="s">
        <v>122</v>
      </c>
      <c r="G414" s="350"/>
      <c r="H414" s="351"/>
      <c r="I414" s="352" t="s">
        <v>115</v>
      </c>
    </row>
    <row r="415" spans="2:9" ht="41.25" thickBot="1">
      <c r="B415" s="298" t="s">
        <v>102</v>
      </c>
      <c r="C415" s="337"/>
      <c r="D415" s="299"/>
      <c r="E415" s="299"/>
      <c r="F415" s="301"/>
      <c r="G415" s="304"/>
      <c r="H415" s="308"/>
      <c r="I415" s="303"/>
    </row>
    <row r="416" spans="2:9" ht="16.5">
      <c r="B416" s="340"/>
      <c r="C416" s="339"/>
      <c r="D416" s="183"/>
      <c r="E416" s="183"/>
      <c r="F416" s="183"/>
      <c r="G416" s="183"/>
      <c r="H416" s="17"/>
      <c r="I416" s="17"/>
    </row>
    <row r="417" spans="2:3" ht="15">
      <c r="B417" t="s">
        <v>41</v>
      </c>
      <c r="C417" s="335" t="s">
        <v>343</v>
      </c>
    </row>
    <row r="418" spans="2:9" ht="15.75" thickBot="1">
      <c r="B418" t="s">
        <v>9</v>
      </c>
      <c r="C418" s="193" t="s">
        <v>36</v>
      </c>
      <c r="D418" t="s">
        <v>37</v>
      </c>
      <c r="E418" t="s">
        <v>38</v>
      </c>
      <c r="F418" t="s">
        <v>39</v>
      </c>
      <c r="G418" t="s">
        <v>40</v>
      </c>
      <c r="H418" s="255" t="s">
        <v>114</v>
      </c>
      <c r="I418" s="255" t="s">
        <v>115</v>
      </c>
    </row>
    <row r="419" spans="2:9" ht="41.25" thickBot="1">
      <c r="B419" s="296" t="s">
        <v>100</v>
      </c>
      <c r="C419" s="341" t="s">
        <v>291</v>
      </c>
      <c r="D419" s="342">
        <v>2009</v>
      </c>
      <c r="E419" s="342">
        <v>26</v>
      </c>
      <c r="F419" s="343" t="s">
        <v>43</v>
      </c>
      <c r="G419" s="344" t="s">
        <v>78</v>
      </c>
      <c r="H419" s="345"/>
      <c r="I419" s="346" t="s">
        <v>115</v>
      </c>
    </row>
    <row r="420" spans="2:9" ht="17.25" thickBot="1">
      <c r="B420" s="298" t="s">
        <v>102</v>
      </c>
      <c r="C420" s="347"/>
      <c r="D420" s="348"/>
      <c r="E420" s="348"/>
      <c r="F420" s="353"/>
      <c r="G420" s="354"/>
      <c r="H420" s="351"/>
      <c r="I420" s="352"/>
    </row>
    <row r="421" spans="2:9" ht="16.5">
      <c r="B421" s="340"/>
      <c r="C421" s="339"/>
      <c r="D421" s="183"/>
      <c r="E421" s="183"/>
      <c r="F421" s="183"/>
      <c r="G421" s="183"/>
      <c r="H421" s="17"/>
      <c r="I421" s="17"/>
    </row>
    <row r="422" spans="2:3" ht="15">
      <c r="B422" t="s">
        <v>41</v>
      </c>
      <c r="C422" s="335" t="s">
        <v>344</v>
      </c>
    </row>
    <row r="423" spans="2:9" ht="15.75" thickBot="1">
      <c r="B423" t="s">
        <v>9</v>
      </c>
      <c r="C423" s="193" t="s">
        <v>36</v>
      </c>
      <c r="D423" t="s">
        <v>37</v>
      </c>
      <c r="E423" t="s">
        <v>38</v>
      </c>
      <c r="F423" t="s">
        <v>39</v>
      </c>
      <c r="G423" t="s">
        <v>40</v>
      </c>
      <c r="H423" s="255" t="s">
        <v>114</v>
      </c>
      <c r="I423" s="255" t="s">
        <v>115</v>
      </c>
    </row>
    <row r="424" spans="2:9" ht="41.25" thickBot="1">
      <c r="B424" s="296" t="s">
        <v>100</v>
      </c>
      <c r="C424" s="379" t="s">
        <v>209</v>
      </c>
      <c r="D424" s="342"/>
      <c r="E424" s="342">
        <v>30</v>
      </c>
      <c r="F424" s="343" t="s">
        <v>203</v>
      </c>
      <c r="G424" s="344"/>
      <c r="H424" s="345"/>
      <c r="I424" s="346" t="s">
        <v>115</v>
      </c>
    </row>
    <row r="425" spans="2:9" ht="41.25" thickBot="1">
      <c r="B425" s="298" t="s">
        <v>102</v>
      </c>
      <c r="C425" s="398" t="s">
        <v>210</v>
      </c>
      <c r="D425" s="356"/>
      <c r="E425" s="356">
        <v>30</v>
      </c>
      <c r="F425" s="353" t="s">
        <v>203</v>
      </c>
      <c r="G425" s="354"/>
      <c r="H425" s="351"/>
      <c r="I425" s="352" t="s">
        <v>115</v>
      </c>
    </row>
    <row r="426" spans="2:9" ht="33.75" thickBot="1">
      <c r="B426" s="357" t="s">
        <v>108</v>
      </c>
      <c r="C426" s="381" t="s">
        <v>290</v>
      </c>
      <c r="D426" s="348">
        <v>2009</v>
      </c>
      <c r="E426" s="348">
        <v>30</v>
      </c>
      <c r="F426" s="353" t="s">
        <v>43</v>
      </c>
      <c r="G426" s="354" t="s">
        <v>146</v>
      </c>
      <c r="H426" s="351"/>
      <c r="I426" s="352" t="s">
        <v>115</v>
      </c>
    </row>
    <row r="427" spans="2:9" ht="16.5">
      <c r="B427" s="340"/>
      <c r="C427" s="339"/>
      <c r="D427" s="183"/>
      <c r="E427" s="183"/>
      <c r="F427" s="183"/>
      <c r="G427" s="183"/>
      <c r="H427" s="17"/>
      <c r="I427" s="17"/>
    </row>
    <row r="428" spans="2:9" ht="16.5">
      <c r="B428" s="340"/>
      <c r="C428" s="339"/>
      <c r="D428" s="183"/>
      <c r="E428" s="183"/>
      <c r="F428" s="183"/>
      <c r="G428" s="183"/>
      <c r="H428" s="17"/>
      <c r="I428" s="17"/>
    </row>
    <row r="430" spans="2:3" ht="21" customHeight="1">
      <c r="B430" t="s">
        <v>41</v>
      </c>
      <c r="C430" s="335" t="s">
        <v>189</v>
      </c>
    </row>
    <row r="431" spans="2:9" ht="21" customHeight="1" thickBot="1">
      <c r="B431" t="s">
        <v>9</v>
      </c>
      <c r="C431" s="193" t="s">
        <v>36</v>
      </c>
      <c r="D431" t="s">
        <v>37</v>
      </c>
      <c r="E431" t="s">
        <v>38</v>
      </c>
      <c r="F431" t="s">
        <v>39</v>
      </c>
      <c r="G431" t="s">
        <v>40</v>
      </c>
      <c r="H431" s="255" t="s">
        <v>114</v>
      </c>
      <c r="I431" s="255" t="s">
        <v>115</v>
      </c>
    </row>
    <row r="432" spans="2:9" ht="21" customHeight="1" hidden="1" thickBot="1">
      <c r="B432" s="296" t="s">
        <v>100</v>
      </c>
      <c r="C432" s="337" t="s">
        <v>224</v>
      </c>
      <c r="D432" s="299"/>
      <c r="E432" s="299">
        <v>21</v>
      </c>
      <c r="F432" s="301" t="s">
        <v>2</v>
      </c>
      <c r="G432" s="304" t="s">
        <v>101</v>
      </c>
      <c r="H432" s="308"/>
      <c r="I432" s="303" t="s">
        <v>116</v>
      </c>
    </row>
    <row r="433" spans="2:9" ht="21" customHeight="1" hidden="1" thickBot="1">
      <c r="B433" s="298" t="s">
        <v>102</v>
      </c>
      <c r="C433" s="337" t="s">
        <v>225</v>
      </c>
      <c r="D433" s="299"/>
      <c r="E433" s="299">
        <v>21</v>
      </c>
      <c r="F433" s="301" t="s">
        <v>2</v>
      </c>
      <c r="G433" s="304" t="s">
        <v>101</v>
      </c>
      <c r="H433" s="308"/>
      <c r="I433" s="303" t="s">
        <v>116</v>
      </c>
    </row>
    <row r="434" spans="2:9" ht="21" customHeight="1" hidden="1" thickBot="1">
      <c r="B434" s="298" t="s">
        <v>103</v>
      </c>
      <c r="C434" s="337" t="s">
        <v>192</v>
      </c>
      <c r="D434" s="299">
        <v>2009</v>
      </c>
      <c r="E434" s="299">
        <v>20</v>
      </c>
      <c r="F434" s="301" t="s">
        <v>1</v>
      </c>
      <c r="G434" s="304" t="s">
        <v>138</v>
      </c>
      <c r="H434" s="308"/>
      <c r="I434" s="303" t="s">
        <v>116</v>
      </c>
    </row>
    <row r="435" spans="2:9" ht="41.25" customHeight="1" hidden="1" thickBot="1">
      <c r="B435" s="298" t="s">
        <v>104</v>
      </c>
      <c r="C435" s="337" t="s">
        <v>191</v>
      </c>
      <c r="D435" s="299">
        <v>2010</v>
      </c>
      <c r="E435" s="299"/>
      <c r="F435" s="301" t="s">
        <v>1</v>
      </c>
      <c r="G435" s="304" t="s">
        <v>138</v>
      </c>
      <c r="H435" s="308"/>
      <c r="I435" s="303" t="s">
        <v>116</v>
      </c>
    </row>
    <row r="436" spans="2:9" ht="33.75" customHeight="1" hidden="1" thickBot="1">
      <c r="B436" s="322" t="s">
        <v>105</v>
      </c>
      <c r="C436" s="337" t="s">
        <v>220</v>
      </c>
      <c r="D436" s="299"/>
      <c r="E436" s="299"/>
      <c r="F436" s="301" t="s">
        <v>1</v>
      </c>
      <c r="G436" s="304"/>
      <c r="H436" s="308"/>
      <c r="I436" s="303" t="s">
        <v>116</v>
      </c>
    </row>
    <row r="437" spans="2:9" ht="17.25" thickBot="1">
      <c r="B437" s="322" t="s">
        <v>106</v>
      </c>
      <c r="C437" s="337" t="s">
        <v>211</v>
      </c>
      <c r="D437" s="299"/>
      <c r="E437" s="299"/>
      <c r="F437" s="301" t="s">
        <v>203</v>
      </c>
      <c r="G437" s="304"/>
      <c r="H437" s="308"/>
      <c r="I437" s="303" t="s">
        <v>115</v>
      </c>
    </row>
    <row r="438" spans="2:9" ht="33.75" customHeight="1" hidden="1" thickBot="1">
      <c r="B438" s="322" t="s">
        <v>107</v>
      </c>
      <c r="C438" s="337" t="s">
        <v>231</v>
      </c>
      <c r="D438" s="299"/>
      <c r="E438" s="299"/>
      <c r="F438" s="301" t="s">
        <v>2</v>
      </c>
      <c r="G438" s="304" t="s">
        <v>101</v>
      </c>
      <c r="H438" s="308"/>
      <c r="I438" s="303" t="s">
        <v>116</v>
      </c>
    </row>
    <row r="439" spans="2:9" ht="17.25" customHeight="1" hidden="1" thickBot="1">
      <c r="B439" s="322" t="s">
        <v>108</v>
      </c>
      <c r="C439" s="337" t="s">
        <v>263</v>
      </c>
      <c r="D439" s="299">
        <v>2010</v>
      </c>
      <c r="E439" s="299">
        <v>22</v>
      </c>
      <c r="F439" s="301" t="s">
        <v>42</v>
      </c>
      <c r="G439" s="304" t="s">
        <v>261</v>
      </c>
      <c r="H439" s="308"/>
      <c r="I439" s="303" t="s">
        <v>116</v>
      </c>
    </row>
    <row r="440" spans="2:9" ht="17.25" thickBot="1">
      <c r="B440" s="322" t="s">
        <v>110</v>
      </c>
      <c r="C440" s="337" t="s">
        <v>315</v>
      </c>
      <c r="D440" s="299">
        <v>2010</v>
      </c>
      <c r="E440" s="299" t="s">
        <v>316</v>
      </c>
      <c r="F440" s="301" t="s">
        <v>43</v>
      </c>
      <c r="G440" s="304" t="s">
        <v>299</v>
      </c>
      <c r="H440" s="308"/>
      <c r="I440" s="303" t="s">
        <v>115</v>
      </c>
    </row>
    <row r="441" spans="2:9" ht="17.25" thickBot="1">
      <c r="B441" s="322" t="s">
        <v>111</v>
      </c>
      <c r="C441" s="337"/>
      <c r="D441" s="299"/>
      <c r="E441" s="299"/>
      <c r="F441" s="302"/>
      <c r="G441" s="305"/>
      <c r="H441" s="308"/>
      <c r="I441" s="303"/>
    </row>
    <row r="442" spans="2:9" ht="17.25" thickBot="1">
      <c r="B442" s="322" t="s">
        <v>112</v>
      </c>
      <c r="C442" s="337"/>
      <c r="D442" s="299"/>
      <c r="E442" s="299"/>
      <c r="F442" s="302"/>
      <c r="G442" s="305"/>
      <c r="H442" s="308"/>
      <c r="I442" s="303"/>
    </row>
    <row r="443" spans="2:9" ht="17.25" thickBot="1">
      <c r="B443" s="322" t="s">
        <v>113</v>
      </c>
      <c r="C443" s="337"/>
      <c r="D443" s="299"/>
      <c r="E443" s="299"/>
      <c r="F443" s="302"/>
      <c r="G443" s="306"/>
      <c r="H443" s="309"/>
      <c r="I443" s="303"/>
    </row>
    <row r="445" spans="2:3" ht="21" customHeight="1">
      <c r="B445" t="s">
        <v>41</v>
      </c>
      <c r="C445" s="335" t="s">
        <v>190</v>
      </c>
    </row>
    <row r="446" spans="2:9" ht="21" customHeight="1" thickBot="1">
      <c r="B446" t="s">
        <v>9</v>
      </c>
      <c r="C446" s="193" t="s">
        <v>36</v>
      </c>
      <c r="D446" t="s">
        <v>37</v>
      </c>
      <c r="E446" t="s">
        <v>38</v>
      </c>
      <c r="F446" t="s">
        <v>39</v>
      </c>
      <c r="G446" t="s">
        <v>40</v>
      </c>
      <c r="H446" s="255" t="s">
        <v>114</v>
      </c>
      <c r="I446" s="255" t="s">
        <v>115</v>
      </c>
    </row>
    <row r="447" spans="2:9" ht="21" customHeight="1" thickBot="1">
      <c r="B447" s="296" t="s">
        <v>100</v>
      </c>
      <c r="C447" s="337" t="s">
        <v>95</v>
      </c>
      <c r="D447" s="299">
        <v>2009</v>
      </c>
      <c r="E447" s="299">
        <v>25</v>
      </c>
      <c r="F447" s="301" t="s">
        <v>1</v>
      </c>
      <c r="G447" s="304" t="s">
        <v>6</v>
      </c>
      <c r="H447" s="308"/>
      <c r="I447" s="303" t="s">
        <v>115</v>
      </c>
    </row>
    <row r="448" spans="2:9" ht="21" customHeight="1" hidden="1" thickBot="1">
      <c r="B448" s="298" t="s">
        <v>102</v>
      </c>
      <c r="C448" s="337" t="s">
        <v>226</v>
      </c>
      <c r="D448" s="299"/>
      <c r="E448" s="299">
        <v>24</v>
      </c>
      <c r="F448" s="301" t="s">
        <v>2</v>
      </c>
      <c r="G448" s="304" t="s">
        <v>101</v>
      </c>
      <c r="H448" s="308"/>
      <c r="I448" s="303" t="s">
        <v>116</v>
      </c>
    </row>
    <row r="449" spans="2:9" ht="21" customHeight="1" hidden="1" thickBot="1">
      <c r="B449" s="298" t="s">
        <v>103</v>
      </c>
      <c r="C449" s="337" t="s">
        <v>227</v>
      </c>
      <c r="D449" s="299"/>
      <c r="E449" s="299">
        <v>25</v>
      </c>
      <c r="F449" s="301" t="s">
        <v>2</v>
      </c>
      <c r="G449" s="304" t="s">
        <v>101</v>
      </c>
      <c r="H449" s="308"/>
      <c r="I449" s="303" t="s">
        <v>116</v>
      </c>
    </row>
    <row r="450" spans="2:9" ht="21" customHeight="1" hidden="1" thickBot="1">
      <c r="B450" s="298" t="s">
        <v>104</v>
      </c>
      <c r="C450" s="337" t="s">
        <v>228</v>
      </c>
      <c r="D450" s="299"/>
      <c r="E450" s="299">
        <v>24</v>
      </c>
      <c r="F450" s="301" t="s">
        <v>2</v>
      </c>
      <c r="G450" s="304" t="s">
        <v>101</v>
      </c>
      <c r="H450" s="308"/>
      <c r="I450" s="303" t="s">
        <v>116</v>
      </c>
    </row>
    <row r="451" spans="2:9" ht="33.75" customHeight="1" hidden="1" thickBot="1">
      <c r="B451" s="298" t="s">
        <v>105</v>
      </c>
      <c r="C451" s="337" t="s">
        <v>330</v>
      </c>
      <c r="D451" s="299">
        <v>2010</v>
      </c>
      <c r="E451" s="299">
        <v>26</v>
      </c>
      <c r="F451" s="301" t="s">
        <v>122</v>
      </c>
      <c r="G451" s="304"/>
      <c r="H451" s="308"/>
      <c r="I451" s="303"/>
    </row>
    <row r="452" spans="2:9" ht="17.25" thickBot="1">
      <c r="B452" s="298" t="s">
        <v>106</v>
      </c>
      <c r="C452" s="337" t="s">
        <v>119</v>
      </c>
      <c r="D452" s="299">
        <v>2009</v>
      </c>
      <c r="E452" s="299">
        <v>27</v>
      </c>
      <c r="F452" s="301" t="s">
        <v>1</v>
      </c>
      <c r="G452" s="304" t="s">
        <v>6</v>
      </c>
      <c r="H452" s="308"/>
      <c r="I452" s="303" t="s">
        <v>115</v>
      </c>
    </row>
    <row r="453" spans="2:9" ht="17.25" thickBot="1">
      <c r="B453" s="298" t="s">
        <v>107</v>
      </c>
      <c r="C453" s="337" t="s">
        <v>94</v>
      </c>
      <c r="D453" s="299">
        <v>2009</v>
      </c>
      <c r="E453" s="299"/>
      <c r="F453" s="301" t="s">
        <v>1</v>
      </c>
      <c r="G453" s="304" t="s">
        <v>6</v>
      </c>
      <c r="H453" s="308"/>
      <c r="I453" s="303" t="s">
        <v>115</v>
      </c>
    </row>
    <row r="454" spans="2:9" ht="17.25" customHeight="1" hidden="1" thickBot="1">
      <c r="B454" s="298" t="s">
        <v>108</v>
      </c>
      <c r="C454" s="337" t="s">
        <v>264</v>
      </c>
      <c r="D454" s="299">
        <v>2010</v>
      </c>
      <c r="E454" s="299">
        <v>26</v>
      </c>
      <c r="F454" s="301" t="s">
        <v>42</v>
      </c>
      <c r="G454" s="304" t="s">
        <v>261</v>
      </c>
      <c r="H454" s="308"/>
      <c r="I454" s="303" t="s">
        <v>116</v>
      </c>
    </row>
    <row r="455" spans="2:9" ht="41.25" customHeight="1" hidden="1" thickBot="1">
      <c r="B455" s="298" t="s">
        <v>110</v>
      </c>
      <c r="C455" s="337" t="s">
        <v>265</v>
      </c>
      <c r="D455" s="299">
        <v>2010</v>
      </c>
      <c r="E455" s="299">
        <v>24</v>
      </c>
      <c r="F455" s="301" t="s">
        <v>42</v>
      </c>
      <c r="G455" s="304" t="s">
        <v>155</v>
      </c>
      <c r="H455" s="308"/>
      <c r="I455" s="303" t="s">
        <v>116</v>
      </c>
    </row>
    <row r="456" spans="2:9" ht="15.75" customHeight="1" hidden="1" thickBot="1">
      <c r="B456" s="298" t="s">
        <v>111</v>
      </c>
      <c r="C456" s="337" t="s">
        <v>266</v>
      </c>
      <c r="D456" s="299">
        <v>2010</v>
      </c>
      <c r="E456" s="299">
        <v>25</v>
      </c>
      <c r="F456" s="301" t="s">
        <v>42</v>
      </c>
      <c r="G456" s="304" t="s">
        <v>155</v>
      </c>
      <c r="H456" s="308"/>
      <c r="I456" s="303" t="s">
        <v>116</v>
      </c>
    </row>
    <row r="457" spans="2:9" ht="19.5" customHeight="1" hidden="1" thickBot="1">
      <c r="B457" s="298" t="s">
        <v>112</v>
      </c>
      <c r="C457" s="337" t="s">
        <v>331</v>
      </c>
      <c r="D457" s="299">
        <v>2010</v>
      </c>
      <c r="E457" s="299">
        <v>26</v>
      </c>
      <c r="F457" s="302" t="s">
        <v>122</v>
      </c>
      <c r="G457" s="305"/>
      <c r="H457" s="308"/>
      <c r="I457" s="303"/>
    </row>
    <row r="458" spans="2:9" ht="13.5" customHeight="1" thickBot="1">
      <c r="B458" s="298" t="s">
        <v>113</v>
      </c>
      <c r="C458" s="337"/>
      <c r="D458" s="299"/>
      <c r="E458" s="299"/>
      <c r="F458" s="302"/>
      <c r="G458" s="306"/>
      <c r="H458" s="309"/>
      <c r="I458" s="303"/>
    </row>
    <row r="460" spans="2:3" ht="21" customHeight="1">
      <c r="B460" t="s">
        <v>41</v>
      </c>
      <c r="C460" s="335" t="s">
        <v>193</v>
      </c>
    </row>
    <row r="461" spans="2:9" ht="21" customHeight="1" thickBot="1">
      <c r="B461" t="s">
        <v>9</v>
      </c>
      <c r="C461" s="193" t="s">
        <v>36</v>
      </c>
      <c r="D461" t="s">
        <v>37</v>
      </c>
      <c r="E461" t="s">
        <v>38</v>
      </c>
      <c r="F461" t="s">
        <v>39</v>
      </c>
      <c r="G461" t="s">
        <v>40</v>
      </c>
      <c r="H461" s="255" t="s">
        <v>114</v>
      </c>
      <c r="I461" s="255" t="s">
        <v>115</v>
      </c>
    </row>
    <row r="462" spans="2:9" ht="37.5" customHeight="1" hidden="1" thickBot="1">
      <c r="B462" s="296" t="s">
        <v>100</v>
      </c>
      <c r="C462" s="337" t="s">
        <v>221</v>
      </c>
      <c r="D462" s="299"/>
      <c r="E462" s="299"/>
      <c r="F462" s="301" t="s">
        <v>1</v>
      </c>
      <c r="G462" s="304"/>
      <c r="H462" s="308"/>
      <c r="I462" s="303" t="s">
        <v>116</v>
      </c>
    </row>
    <row r="463" spans="2:9" ht="21" customHeight="1" thickBot="1">
      <c r="B463" s="298" t="s">
        <v>102</v>
      </c>
      <c r="C463" s="337" t="s">
        <v>197</v>
      </c>
      <c r="D463" s="299">
        <v>2009</v>
      </c>
      <c r="E463" s="299">
        <v>30</v>
      </c>
      <c r="F463" s="301" t="s">
        <v>1</v>
      </c>
      <c r="G463" s="304" t="s">
        <v>96</v>
      </c>
      <c r="H463" s="308"/>
      <c r="I463" s="303" t="s">
        <v>115</v>
      </c>
    </row>
    <row r="464" spans="2:9" ht="21" customHeight="1" thickBot="1">
      <c r="B464" s="298" t="s">
        <v>103</v>
      </c>
      <c r="C464" s="337" t="s">
        <v>82</v>
      </c>
      <c r="D464" s="299">
        <v>2009</v>
      </c>
      <c r="E464" s="299">
        <v>30</v>
      </c>
      <c r="F464" s="301" t="s">
        <v>1</v>
      </c>
      <c r="G464" s="304" t="s">
        <v>6</v>
      </c>
      <c r="H464" s="308"/>
      <c r="I464" s="303" t="s">
        <v>115</v>
      </c>
    </row>
    <row r="465" spans="2:9" ht="21" customHeight="1" thickBot="1">
      <c r="B465" s="298" t="s">
        <v>104</v>
      </c>
      <c r="C465" s="337" t="s">
        <v>198</v>
      </c>
      <c r="D465" s="299">
        <v>2009</v>
      </c>
      <c r="E465" s="299">
        <v>29</v>
      </c>
      <c r="F465" s="301" t="s">
        <v>1</v>
      </c>
      <c r="G465" s="304" t="s">
        <v>6</v>
      </c>
      <c r="H465" s="308"/>
      <c r="I465" s="303" t="s">
        <v>115</v>
      </c>
    </row>
    <row r="466" spans="2:9" ht="21" customHeight="1" hidden="1" thickBot="1">
      <c r="B466" s="298" t="s">
        <v>105</v>
      </c>
      <c r="C466" s="337" t="s">
        <v>229</v>
      </c>
      <c r="D466" s="299"/>
      <c r="E466" s="299">
        <v>29</v>
      </c>
      <c r="F466" s="301" t="s">
        <v>2</v>
      </c>
      <c r="G466" s="304" t="s">
        <v>101</v>
      </c>
      <c r="H466" s="308"/>
      <c r="I466" s="303" t="s">
        <v>116</v>
      </c>
    </row>
    <row r="467" spans="2:9" ht="17.25" customHeight="1" hidden="1" thickBot="1">
      <c r="B467" s="298" t="s">
        <v>106</v>
      </c>
      <c r="C467" s="337" t="s">
        <v>267</v>
      </c>
      <c r="D467" s="299">
        <v>2010</v>
      </c>
      <c r="E467" s="299">
        <v>30</v>
      </c>
      <c r="F467" s="301" t="s">
        <v>42</v>
      </c>
      <c r="G467" s="304" t="s">
        <v>261</v>
      </c>
      <c r="H467" s="308"/>
      <c r="I467" s="303" t="s">
        <v>116</v>
      </c>
    </row>
    <row r="468" spans="2:9" ht="17.25" thickBot="1">
      <c r="B468" s="321" t="s">
        <v>107</v>
      </c>
      <c r="C468" s="337" t="s">
        <v>286</v>
      </c>
      <c r="D468" s="299">
        <v>2009</v>
      </c>
      <c r="E468" s="299">
        <v>30</v>
      </c>
      <c r="F468" s="301" t="s">
        <v>43</v>
      </c>
      <c r="G468" s="304" t="s">
        <v>146</v>
      </c>
      <c r="H468" s="308"/>
      <c r="I468" s="303" t="s">
        <v>115</v>
      </c>
    </row>
    <row r="469" spans="2:9" ht="17.25" thickBot="1">
      <c r="B469" s="321" t="s">
        <v>108</v>
      </c>
      <c r="C469" s="337" t="s">
        <v>312</v>
      </c>
      <c r="D469" s="299">
        <v>2009</v>
      </c>
      <c r="E469" s="299">
        <v>30</v>
      </c>
      <c r="F469" s="301" t="s">
        <v>43</v>
      </c>
      <c r="G469" s="304" t="s">
        <v>299</v>
      </c>
      <c r="H469" s="308"/>
      <c r="I469" s="303" t="s">
        <v>115</v>
      </c>
    </row>
    <row r="470" spans="2:9" ht="17.25" thickBot="1">
      <c r="B470" s="321" t="s">
        <v>110</v>
      </c>
      <c r="C470" s="337" t="s">
        <v>313</v>
      </c>
      <c r="D470" s="299">
        <v>2009</v>
      </c>
      <c r="E470" s="299">
        <v>30</v>
      </c>
      <c r="F470" s="301" t="s">
        <v>43</v>
      </c>
      <c r="G470" s="304" t="s">
        <v>299</v>
      </c>
      <c r="H470" s="308"/>
      <c r="I470" s="303" t="s">
        <v>115</v>
      </c>
    </row>
    <row r="471" spans="2:9" ht="17.25" thickBot="1">
      <c r="B471" s="321" t="s">
        <v>111</v>
      </c>
      <c r="C471" s="337"/>
      <c r="D471" s="299"/>
      <c r="E471" s="299"/>
      <c r="F471" s="302"/>
      <c r="G471" s="305"/>
      <c r="H471" s="308"/>
      <c r="I471" s="303"/>
    </row>
    <row r="472" spans="2:9" ht="17.25" thickBot="1">
      <c r="B472" s="321" t="s">
        <v>112</v>
      </c>
      <c r="C472" s="337"/>
      <c r="D472" s="299"/>
      <c r="E472" s="299"/>
      <c r="F472" s="302"/>
      <c r="G472" s="305"/>
      <c r="H472" s="308"/>
      <c r="I472" s="303"/>
    </row>
    <row r="473" spans="2:9" ht="30.75" thickBot="1">
      <c r="B473" s="298" t="s">
        <v>113</v>
      </c>
      <c r="C473" s="337"/>
      <c r="D473" s="299"/>
      <c r="E473" s="299"/>
      <c r="F473" s="302"/>
      <c r="G473" s="306"/>
      <c r="H473" s="309"/>
      <c r="I473" s="303"/>
    </row>
    <row r="475" spans="2:3" ht="21" customHeight="1">
      <c r="B475" t="s">
        <v>41</v>
      </c>
      <c r="C475" s="335" t="s">
        <v>194</v>
      </c>
    </row>
    <row r="476" spans="2:9" ht="21" customHeight="1" thickBot="1">
      <c r="B476" t="s">
        <v>9</v>
      </c>
      <c r="C476" s="193" t="s">
        <v>36</v>
      </c>
      <c r="D476" t="s">
        <v>37</v>
      </c>
      <c r="E476" t="s">
        <v>38</v>
      </c>
      <c r="F476" t="s">
        <v>39</v>
      </c>
      <c r="G476" t="s">
        <v>40</v>
      </c>
      <c r="H476" s="255" t="s">
        <v>114</v>
      </c>
      <c r="I476" s="255" t="s">
        <v>115</v>
      </c>
    </row>
    <row r="477" spans="2:9" ht="21" customHeight="1" thickBot="1">
      <c r="B477" s="296" t="s">
        <v>100</v>
      </c>
      <c r="C477" s="337" t="s">
        <v>196</v>
      </c>
      <c r="D477" s="299">
        <v>2009</v>
      </c>
      <c r="E477" s="299">
        <v>33</v>
      </c>
      <c r="F477" s="301" t="s">
        <v>1</v>
      </c>
      <c r="G477" s="304" t="s">
        <v>6</v>
      </c>
      <c r="H477" s="308"/>
      <c r="I477" s="303" t="s">
        <v>115</v>
      </c>
    </row>
    <row r="478" spans="2:9" ht="21" customHeight="1" thickBot="1">
      <c r="B478" s="298" t="s">
        <v>102</v>
      </c>
      <c r="C478" s="337" t="s">
        <v>222</v>
      </c>
      <c r="D478" s="299"/>
      <c r="E478" s="299"/>
      <c r="F478" s="301" t="s">
        <v>1</v>
      </c>
      <c r="G478" s="304"/>
      <c r="H478" s="308"/>
      <c r="I478" s="303" t="s">
        <v>115</v>
      </c>
    </row>
    <row r="479" spans="2:9" ht="21" customHeight="1" hidden="1" thickBot="1">
      <c r="B479" s="298" t="s">
        <v>103</v>
      </c>
      <c r="C479" s="337" t="s">
        <v>195</v>
      </c>
      <c r="D479" s="299">
        <v>2009</v>
      </c>
      <c r="E479" s="299">
        <v>35</v>
      </c>
      <c r="F479" s="301" t="s">
        <v>1</v>
      </c>
      <c r="G479" s="304" t="s">
        <v>138</v>
      </c>
      <c r="H479" s="308"/>
      <c r="I479" s="303" t="s">
        <v>116</v>
      </c>
    </row>
    <row r="480" spans="2:9" ht="21" customHeight="1" thickBot="1">
      <c r="B480" s="298" t="s">
        <v>104</v>
      </c>
      <c r="C480" s="337" t="s">
        <v>212</v>
      </c>
      <c r="D480" s="299"/>
      <c r="E480" s="299"/>
      <c r="F480" s="301" t="s">
        <v>1</v>
      </c>
      <c r="G480" s="304"/>
      <c r="H480" s="308"/>
      <c r="I480" s="303" t="s">
        <v>115</v>
      </c>
    </row>
    <row r="481" spans="2:9" ht="17.25" hidden="1" thickBot="1">
      <c r="B481" s="298" t="s">
        <v>105</v>
      </c>
      <c r="C481" s="337" t="s">
        <v>230</v>
      </c>
      <c r="D481" s="299"/>
      <c r="E481" s="299">
        <v>31</v>
      </c>
      <c r="F481" s="301" t="s">
        <v>2</v>
      </c>
      <c r="G481" s="304" t="s">
        <v>101</v>
      </c>
      <c r="H481" s="308"/>
      <c r="I481" s="303" t="s">
        <v>116</v>
      </c>
    </row>
    <row r="482" spans="2:9" ht="41.25" hidden="1" thickBot="1">
      <c r="B482" s="298" t="s">
        <v>106</v>
      </c>
      <c r="C482" s="337" t="s">
        <v>232</v>
      </c>
      <c r="D482" s="299">
        <v>2009</v>
      </c>
      <c r="E482" s="299">
        <v>31</v>
      </c>
      <c r="F482" s="301" t="s">
        <v>2</v>
      </c>
      <c r="G482" s="304" t="s">
        <v>101</v>
      </c>
      <c r="H482" s="308"/>
      <c r="I482" s="303" t="s">
        <v>116</v>
      </c>
    </row>
    <row r="483" spans="2:9" ht="41.25" hidden="1" thickBot="1">
      <c r="B483" s="298" t="s">
        <v>107</v>
      </c>
      <c r="C483" s="337" t="s">
        <v>233</v>
      </c>
      <c r="D483" s="299">
        <v>2009</v>
      </c>
      <c r="E483" s="299">
        <v>31</v>
      </c>
      <c r="F483" s="301" t="s">
        <v>2</v>
      </c>
      <c r="G483" s="304" t="s">
        <v>101</v>
      </c>
      <c r="H483" s="308"/>
      <c r="I483" s="303" t="s">
        <v>116</v>
      </c>
    </row>
    <row r="484" spans="2:9" ht="41.25" hidden="1" thickBot="1">
      <c r="B484" s="298" t="s">
        <v>108</v>
      </c>
      <c r="C484" s="337" t="s">
        <v>268</v>
      </c>
      <c r="D484" s="299">
        <v>2010</v>
      </c>
      <c r="E484" s="299">
        <v>36</v>
      </c>
      <c r="F484" s="301" t="s">
        <v>42</v>
      </c>
      <c r="G484" s="304" t="s">
        <v>155</v>
      </c>
      <c r="H484" s="308"/>
      <c r="I484" s="303" t="s">
        <v>116</v>
      </c>
    </row>
    <row r="485" spans="2:9" ht="41.25" hidden="1" thickBot="1">
      <c r="B485" s="298" t="s">
        <v>110</v>
      </c>
      <c r="C485" s="337" t="s">
        <v>269</v>
      </c>
      <c r="D485" s="299">
        <v>2010</v>
      </c>
      <c r="E485" s="299">
        <v>33</v>
      </c>
      <c r="F485" s="301" t="s">
        <v>42</v>
      </c>
      <c r="G485" s="304" t="s">
        <v>155</v>
      </c>
      <c r="H485" s="308"/>
      <c r="I485" s="303" t="s">
        <v>116</v>
      </c>
    </row>
    <row r="486" spans="2:9" ht="30.75" hidden="1" thickBot="1">
      <c r="B486" s="298" t="s">
        <v>111</v>
      </c>
      <c r="C486" s="337" t="s">
        <v>270</v>
      </c>
      <c r="D486" s="299">
        <v>2010</v>
      </c>
      <c r="E486" s="299">
        <v>34</v>
      </c>
      <c r="F486" s="301" t="s">
        <v>42</v>
      </c>
      <c r="G486" s="304" t="s">
        <v>261</v>
      </c>
      <c r="H486" s="308"/>
      <c r="I486" s="303" t="s">
        <v>116</v>
      </c>
    </row>
    <row r="487" spans="2:9" ht="17.25" hidden="1" thickBot="1">
      <c r="B487" s="298" t="s">
        <v>112</v>
      </c>
      <c r="C487" s="337" t="s">
        <v>271</v>
      </c>
      <c r="D487" s="299">
        <v>2010</v>
      </c>
      <c r="E487" s="299">
        <v>34</v>
      </c>
      <c r="F487" s="301" t="s">
        <v>42</v>
      </c>
      <c r="G487" s="304" t="s">
        <v>261</v>
      </c>
      <c r="H487" s="308"/>
      <c r="I487" s="303" t="s">
        <v>116</v>
      </c>
    </row>
    <row r="488" spans="2:9" ht="17.25" thickBot="1">
      <c r="B488" s="298" t="s">
        <v>113</v>
      </c>
      <c r="C488" s="337" t="s">
        <v>287</v>
      </c>
      <c r="D488" s="299">
        <v>2009</v>
      </c>
      <c r="E488" s="299">
        <v>37</v>
      </c>
      <c r="F488" s="302" t="s">
        <v>43</v>
      </c>
      <c r="G488" s="306" t="s">
        <v>167</v>
      </c>
      <c r="H488" s="309"/>
      <c r="I488" s="303" t="s">
        <v>115</v>
      </c>
    </row>
    <row r="489" spans="2:9" ht="21" customHeight="1" thickBot="1">
      <c r="B489" s="312" t="s">
        <v>112</v>
      </c>
      <c r="C489" s="338" t="s">
        <v>288</v>
      </c>
      <c r="D489" s="313">
        <v>2009</v>
      </c>
      <c r="E489" s="313">
        <v>33</v>
      </c>
      <c r="F489" s="302" t="s">
        <v>43</v>
      </c>
      <c r="G489" s="324" t="s">
        <v>146</v>
      </c>
      <c r="H489" s="314"/>
      <c r="I489" s="303" t="s">
        <v>115</v>
      </c>
    </row>
    <row r="490" spans="2:9" ht="21" customHeight="1" thickBot="1">
      <c r="B490" s="312" t="s">
        <v>113</v>
      </c>
      <c r="C490" s="338" t="s">
        <v>314</v>
      </c>
      <c r="D490" s="313">
        <v>2009</v>
      </c>
      <c r="E490" s="313" t="s">
        <v>140</v>
      </c>
      <c r="F490" s="301" t="s">
        <v>43</v>
      </c>
      <c r="G490" s="304" t="s">
        <v>299</v>
      </c>
      <c r="H490" s="308"/>
      <c r="I490" s="303" t="s">
        <v>115</v>
      </c>
    </row>
    <row r="491" spans="2:9" ht="42" customHeight="1">
      <c r="B491" s="312" t="s">
        <v>112</v>
      </c>
      <c r="C491" s="338" t="s">
        <v>332</v>
      </c>
      <c r="D491" s="313">
        <v>2010</v>
      </c>
      <c r="E491" s="313"/>
      <c r="F491" s="183" t="s">
        <v>122</v>
      </c>
      <c r="G491" s="324"/>
      <c r="H491" s="314"/>
      <c r="I491" s="303" t="s">
        <v>115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orientation="portrait" paperSize="9" scale="79" r:id="rId30"/>
  <tableParts>
    <tablePart r:id="rId29"/>
    <tablePart r:id="rId5"/>
    <tablePart r:id="rId21"/>
    <tablePart r:id="rId25"/>
    <tablePart r:id="rId19"/>
    <tablePart r:id="rId27"/>
    <tablePart r:id="rId12"/>
    <tablePart r:id="rId9"/>
    <tablePart r:id="rId8"/>
    <tablePart r:id="rId26"/>
    <tablePart r:id="rId3"/>
    <tablePart r:id="rId22"/>
    <tablePart r:id="rId28"/>
    <tablePart r:id="rId15"/>
    <tablePart r:id="rId11"/>
    <tablePart r:id="rId1"/>
    <tablePart r:id="rId7"/>
    <tablePart r:id="rId24"/>
    <tablePart r:id="rId6"/>
    <tablePart r:id="rId4"/>
    <tablePart r:id="rId2"/>
    <tablePart r:id="rId14"/>
    <tablePart r:id="rId17"/>
    <tablePart r:id="rId23"/>
    <tablePart r:id="rId10"/>
    <tablePart r:id="rId18"/>
    <tablePart r:id="rId16"/>
    <tablePart r:id="rId20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5"/>
  <cols>
    <col min="1" max="1" width="3.421875" style="48" customWidth="1"/>
    <col min="2" max="2" width="16.7109375" style="176" customWidth="1"/>
    <col min="3" max="3" width="3.7109375" style="177" customWidth="1"/>
    <col min="4" max="4" width="4.00390625" style="177" customWidth="1"/>
    <col min="5" max="5" width="15.7109375" style="48" customWidth="1"/>
    <col min="6" max="6" width="19.140625" style="48" customWidth="1"/>
    <col min="7" max="9" width="3.7109375" style="48" customWidth="1"/>
    <col min="10" max="10" width="4.28125" style="48" customWidth="1"/>
    <col min="11" max="15" width="3.7109375" style="48" customWidth="1"/>
    <col min="16" max="16" width="6.421875" style="48" bestFit="1" customWidth="1"/>
    <col min="17" max="17" width="4.140625" style="48" customWidth="1"/>
    <col min="18" max="18" width="7.28125" style="48" customWidth="1"/>
    <col min="19" max="19" width="5.140625" style="48" customWidth="1"/>
    <col min="20" max="20" width="5.00390625" style="48" customWidth="1"/>
    <col min="21" max="22" width="10.7109375" style="48" hidden="1" customWidth="1"/>
    <col min="23" max="23" width="2.00390625" style="48" customWidth="1"/>
    <col min="24" max="24" width="2.8515625" style="48" customWidth="1"/>
    <col min="25" max="25" width="12.7109375" style="48" customWidth="1"/>
    <col min="26" max="26" width="1.421875" style="48" customWidth="1"/>
    <col min="27" max="27" width="9.7109375" style="48" bestFit="1" customWidth="1"/>
    <col min="28" max="28" width="1.421875" style="48" customWidth="1"/>
    <col min="29" max="29" width="16.421875" style="48" customWidth="1"/>
    <col min="30" max="31" width="10.7109375" style="48" hidden="1" customWidth="1"/>
    <col min="32" max="33" width="11.421875" style="48" customWidth="1"/>
    <col min="34" max="34" width="23.421875" style="48" bestFit="1" customWidth="1"/>
    <col min="35" max="35" width="12.00390625" style="48" bestFit="1" customWidth="1"/>
    <col min="36" max="36" width="14.421875" style="48" customWidth="1"/>
    <col min="37" max="37" width="5.57421875" style="48" bestFit="1" customWidth="1"/>
    <col min="38" max="38" width="3.421875" style="48" bestFit="1" customWidth="1"/>
    <col min="39" max="39" width="9.8515625" style="48" bestFit="1" customWidth="1"/>
    <col min="40" max="16384" width="11.421875" style="48" customWidth="1"/>
  </cols>
  <sheetData>
    <row r="1" spans="2:5" ht="15">
      <c r="B1" t="s">
        <v>41</v>
      </c>
      <c r="C1" s="188"/>
      <c r="E1" s="190" t="s">
        <v>216</v>
      </c>
    </row>
    <row r="2" spans="1:12" s="193" customFormat="1" ht="16.5" thickBot="1">
      <c r="A2" s="52"/>
      <c r="B2" s="191" t="s">
        <v>45</v>
      </c>
      <c r="C2" s="189"/>
      <c r="D2" s="191"/>
      <c r="E2" s="191" t="s">
        <v>39</v>
      </c>
      <c r="G2" s="191"/>
      <c r="H2" s="191"/>
      <c r="I2" s="191"/>
      <c r="J2" s="192"/>
      <c r="K2" s="192"/>
      <c r="L2" s="192"/>
    </row>
    <row r="3" spans="1:12" s="195" customFormat="1" ht="33.75" thickBot="1">
      <c r="A3" s="225">
        <v>1</v>
      </c>
      <c r="B3" s="341" t="s">
        <v>292</v>
      </c>
      <c r="C3" s="342">
        <v>2007</v>
      </c>
      <c r="D3" s="342">
        <v>30</v>
      </c>
      <c r="E3" s="343" t="s">
        <v>43</v>
      </c>
      <c r="F3" s="344" t="s">
        <v>146</v>
      </c>
      <c r="G3" s="194"/>
      <c r="H3" s="194"/>
      <c r="I3" s="194"/>
      <c r="J3" s="196"/>
      <c r="K3" s="196"/>
      <c r="L3" s="196"/>
    </row>
    <row r="4" spans="1:12" s="195" customFormat="1" ht="33.75" thickBot="1">
      <c r="A4" s="225">
        <v>2</v>
      </c>
      <c r="B4" s="347" t="s">
        <v>151</v>
      </c>
      <c r="C4" s="348">
        <v>2006</v>
      </c>
      <c r="D4" s="348">
        <v>28</v>
      </c>
      <c r="E4" s="353" t="s">
        <v>1</v>
      </c>
      <c r="F4" s="387" t="s">
        <v>6</v>
      </c>
      <c r="G4" s="374"/>
      <c r="H4" s="374"/>
      <c r="I4" s="194"/>
      <c r="J4" s="196"/>
      <c r="K4" s="196"/>
      <c r="L4" s="196"/>
    </row>
    <row r="5" spans="1:12" s="195" customFormat="1" ht="33.75" thickBot="1">
      <c r="A5" s="225">
        <v>3</v>
      </c>
      <c r="B5" s="355" t="s">
        <v>153</v>
      </c>
      <c r="C5" s="356">
        <v>2006</v>
      </c>
      <c r="D5" s="356">
        <v>31</v>
      </c>
      <c r="E5" s="353" t="s">
        <v>2</v>
      </c>
      <c r="F5" s="387" t="s">
        <v>101</v>
      </c>
      <c r="G5" s="388"/>
      <c r="H5" s="388"/>
      <c r="I5" s="194"/>
      <c r="J5" s="196"/>
      <c r="K5" s="196"/>
      <c r="L5" s="196"/>
    </row>
    <row r="6" spans="1:8" s="197" customFormat="1" ht="17.25" thickBot="1">
      <c r="A6" s="226">
        <v>4</v>
      </c>
      <c r="B6" s="383" t="s">
        <v>154</v>
      </c>
      <c r="C6" s="384">
        <v>2006</v>
      </c>
      <c r="D6" s="384">
        <v>34</v>
      </c>
      <c r="E6" s="343" t="s">
        <v>42</v>
      </c>
      <c r="F6" s="385" t="s">
        <v>155</v>
      </c>
      <c r="G6" s="386"/>
      <c r="H6" s="386"/>
    </row>
    <row r="7" spans="1:9" s="197" customFormat="1" ht="33.75" thickBot="1">
      <c r="A7" s="226">
        <v>5</v>
      </c>
      <c r="B7" s="341" t="s">
        <v>79</v>
      </c>
      <c r="C7" s="342">
        <v>2005</v>
      </c>
      <c r="D7" s="342">
        <v>34</v>
      </c>
      <c r="E7" s="343" t="s">
        <v>1</v>
      </c>
      <c r="F7" s="385" t="s">
        <v>6</v>
      </c>
      <c r="G7" s="374"/>
      <c r="H7" s="374"/>
      <c r="I7" s="386"/>
    </row>
    <row r="8" spans="1:8" s="197" customFormat="1" ht="33.75" thickBot="1">
      <c r="A8" s="226">
        <v>6</v>
      </c>
      <c r="B8" s="341" t="s">
        <v>308</v>
      </c>
      <c r="C8" s="342">
        <v>2006</v>
      </c>
      <c r="D8" s="342">
        <v>34</v>
      </c>
      <c r="E8" s="343" t="s">
        <v>43</v>
      </c>
      <c r="F8" s="385" t="s">
        <v>299</v>
      </c>
      <c r="G8" s="374"/>
      <c r="H8" s="374"/>
    </row>
    <row r="9" spans="1:6" ht="33.75" thickBot="1">
      <c r="A9" s="227">
        <v>7</v>
      </c>
      <c r="B9" s="341" t="s">
        <v>80</v>
      </c>
      <c r="C9" s="342">
        <v>2005</v>
      </c>
      <c r="D9" s="342">
        <v>34</v>
      </c>
      <c r="E9" s="343" t="s">
        <v>43</v>
      </c>
      <c r="F9" s="344" t="s">
        <v>167</v>
      </c>
    </row>
    <row r="10" spans="1:6" ht="33.75" thickBot="1">
      <c r="A10" s="228">
        <v>8</v>
      </c>
      <c r="B10" s="365" t="s">
        <v>156</v>
      </c>
      <c r="C10" s="366">
        <v>2006</v>
      </c>
      <c r="D10" s="366">
        <v>34</v>
      </c>
      <c r="E10" s="343" t="s">
        <v>42</v>
      </c>
      <c r="F10" s="344" t="s">
        <v>155</v>
      </c>
    </row>
    <row r="11" spans="2:30" ht="16.5" thickBot="1">
      <c r="B11" s="49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 t="e">
        <f>IF(#REF!="",IF(#REF!="",IF(#REF!="",2,3),4),5)</f>
        <v>#REF!</v>
      </c>
      <c r="V11" s="51"/>
      <c r="Y11" s="53"/>
      <c r="Z11" s="53"/>
      <c r="AA11" s="53"/>
      <c r="AB11" s="53"/>
      <c r="AD11" s="52"/>
    </row>
    <row r="12" spans="1:30" ht="21" thickBot="1">
      <c r="A12" s="54"/>
      <c r="B12" s="415" t="s">
        <v>53</v>
      </c>
      <c r="C12" s="416"/>
      <c r="D12" s="416"/>
      <c r="E12" s="417"/>
      <c r="F12" s="203" t="s">
        <v>17</v>
      </c>
      <c r="G12" s="204"/>
      <c r="H12" s="205">
        <v>1</v>
      </c>
      <c r="I12" s="206"/>
      <c r="J12" s="207">
        <v>2</v>
      </c>
      <c r="K12" s="206"/>
      <c r="L12" s="207">
        <v>3</v>
      </c>
      <c r="M12" s="206"/>
      <c r="N12" s="207">
        <v>4</v>
      </c>
      <c r="O12" s="208"/>
      <c r="P12" s="55" t="s">
        <v>18</v>
      </c>
      <c r="Q12" s="56" t="s">
        <v>19</v>
      </c>
      <c r="R12" s="57" t="s">
        <v>20</v>
      </c>
      <c r="S12" s="58"/>
      <c r="T12" s="58"/>
      <c r="U12" s="52" t="e">
        <f>IF(#REF!="",IF(#REF!="",IF(#REF!="",2,3),4),5)</f>
        <v>#REF!</v>
      </c>
      <c r="V12" s="58"/>
      <c r="Y12" s="53"/>
      <c r="Z12" s="53"/>
      <c r="AA12" s="59"/>
      <c r="AB12" s="59"/>
      <c r="AD12" s="52"/>
    </row>
    <row r="13" spans="1:26" ht="16.5" thickBot="1">
      <c r="A13" s="60"/>
      <c r="B13" s="434" t="str">
        <f>B3</f>
        <v>Макаров Кирилл</v>
      </c>
      <c r="C13" s="435"/>
      <c r="D13" s="435"/>
      <c r="E13" s="435"/>
      <c r="F13" s="61" t="str">
        <f>E3</f>
        <v>Череповец</v>
      </c>
      <c r="G13" s="62"/>
      <c r="H13" s="63"/>
      <c r="I13" s="64"/>
      <c r="J13" s="65"/>
      <c r="K13" s="66"/>
      <c r="L13" s="65"/>
      <c r="M13" s="67"/>
      <c r="N13" s="233"/>
      <c r="O13" s="69"/>
      <c r="P13" s="70"/>
      <c r="Q13" s="71"/>
      <c r="R13" s="72"/>
      <c r="S13" s="73"/>
      <c r="T13" s="73"/>
      <c r="U13" s="53">
        <f>IF(R13="",0,R13)</f>
        <v>0</v>
      </c>
      <c r="V13" s="53" t="e">
        <f>IF(#REF!="",0,#REF!)</f>
        <v>#REF!</v>
      </c>
      <c r="Y13" s="53"/>
      <c r="Z13" s="53"/>
    </row>
    <row r="14" spans="1:26" ht="16.5" thickBot="1">
      <c r="A14" s="60"/>
      <c r="B14" s="434" t="str">
        <f>B4</f>
        <v>Кудряшов Алексей</v>
      </c>
      <c r="C14" s="435"/>
      <c r="D14" s="435"/>
      <c r="E14" s="435"/>
      <c r="F14" s="61" t="str">
        <f>E4</f>
        <v>Вологда</v>
      </c>
      <c r="G14" s="62"/>
      <c r="H14" s="74"/>
      <c r="I14" s="67"/>
      <c r="J14" s="75"/>
      <c r="K14" s="64"/>
      <c r="L14" s="65"/>
      <c r="M14" s="67"/>
      <c r="N14" s="68"/>
      <c r="O14" s="69"/>
      <c r="P14" s="70"/>
      <c r="Q14" s="76"/>
      <c r="R14" s="72"/>
      <c r="S14" s="73"/>
      <c r="T14" s="73"/>
      <c r="U14" s="53">
        <f>IF(R14="",0,R14)</f>
        <v>0</v>
      </c>
      <c r="V14" s="53" t="e">
        <f>IF(#REF!="",0,#REF!)</f>
        <v>#REF!</v>
      </c>
      <c r="Y14" s="77" t="s">
        <v>21</v>
      </c>
      <c r="Z14" s="53"/>
    </row>
    <row r="15" spans="1:33" ht="16.5" customHeight="1" thickBot="1">
      <c r="A15" s="60"/>
      <c r="B15" s="436" t="str">
        <f>B5</f>
        <v>Смирнов Арсений</v>
      </c>
      <c r="C15" s="437"/>
      <c r="D15" s="437"/>
      <c r="E15" s="437"/>
      <c r="F15" s="61" t="str">
        <f>E5</f>
        <v>Сокол</v>
      </c>
      <c r="G15" s="62"/>
      <c r="H15" s="74"/>
      <c r="I15" s="67"/>
      <c r="J15" s="65"/>
      <c r="K15" s="67"/>
      <c r="L15" s="75"/>
      <c r="M15" s="64"/>
      <c r="N15" s="232"/>
      <c r="O15" s="69"/>
      <c r="P15" s="70"/>
      <c r="Q15" s="76"/>
      <c r="R15" s="72"/>
      <c r="S15" s="73"/>
      <c r="T15" s="73"/>
      <c r="U15" s="53">
        <f>IF(R15="",0,R15)</f>
        <v>0</v>
      </c>
      <c r="V15" s="53" t="e">
        <f>IF(#REF!="",0,#REF!)</f>
        <v>#REF!</v>
      </c>
      <c r="X15" s="53"/>
      <c r="Y15" s="421" t="str">
        <f>турнир!C1</f>
        <v>Открытое Первенство Вологодской области по джиу-джитсу 27-28.01.2018
</v>
      </c>
      <c r="Z15" s="421"/>
      <c r="AA15" s="421"/>
      <c r="AB15" s="421"/>
      <c r="AC15" s="421"/>
      <c r="AD15" s="421"/>
      <c r="AE15" s="421"/>
      <c r="AF15" s="421"/>
      <c r="AG15" s="421"/>
    </row>
    <row r="16" spans="1:33" ht="23.25" customHeight="1" thickBot="1">
      <c r="A16" s="60"/>
      <c r="B16" s="422" t="str">
        <f>B6</f>
        <v>Яковлев Иван</v>
      </c>
      <c r="C16" s="423"/>
      <c r="D16" s="423"/>
      <c r="E16" s="423"/>
      <c r="F16" s="202" t="str">
        <f>E6</f>
        <v>Кириллов</v>
      </c>
      <c r="G16" s="79"/>
      <c r="H16" s="80"/>
      <c r="I16" s="231"/>
      <c r="J16" s="82"/>
      <c r="K16" s="81"/>
      <c r="L16" s="82"/>
      <c r="M16" s="231"/>
      <c r="N16" s="83"/>
      <c r="O16" s="84"/>
      <c r="P16" s="85"/>
      <c r="Q16" s="86"/>
      <c r="R16" s="72"/>
      <c r="S16" s="73"/>
      <c r="T16" s="73"/>
      <c r="U16" s="53">
        <f>IF(R16="",0,R16)</f>
        <v>0</v>
      </c>
      <c r="V16" s="53" t="e">
        <f>IF(#REF!="",0,#REF!)</f>
        <v>#REF!</v>
      </c>
      <c r="X16" s="53"/>
      <c r="Y16" s="421"/>
      <c r="Z16" s="421"/>
      <c r="AA16" s="421"/>
      <c r="AB16" s="421"/>
      <c r="AC16" s="421"/>
      <c r="AD16" s="421"/>
      <c r="AE16" s="421"/>
      <c r="AF16" s="421"/>
      <c r="AG16" s="421"/>
    </row>
    <row r="17" spans="1:29" ht="16.5" thickBot="1">
      <c r="A17" s="87"/>
      <c r="B17" s="49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53"/>
      <c r="Z17" s="53"/>
      <c r="AB17" s="53"/>
      <c r="AC17" s="53"/>
    </row>
    <row r="18" spans="1:38" ht="16.5" thickTop="1">
      <c r="A18" s="87"/>
      <c r="B18" s="88" t="s">
        <v>22</v>
      </c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X18" s="53"/>
      <c r="Y18" s="89"/>
      <c r="Z18" s="90"/>
      <c r="AA18" s="89"/>
      <c r="AB18" s="53"/>
      <c r="AC18" s="91" t="s">
        <v>23</v>
      </c>
      <c r="AG18" s="92"/>
      <c r="AH18" s="2"/>
      <c r="AI18" s="92"/>
      <c r="AJ18" s="92"/>
      <c r="AK18" s="93"/>
      <c r="AL18" s="94"/>
    </row>
    <row r="19" spans="1:38" ht="43.5" thickBot="1">
      <c r="A19" s="87"/>
      <c r="B19" s="49"/>
      <c r="C19" s="50"/>
      <c r="D19" s="50"/>
      <c r="E19" s="51"/>
      <c r="F19" s="51"/>
      <c r="G19" s="95"/>
      <c r="H19" s="51"/>
      <c r="I19" s="51"/>
      <c r="J19" s="51"/>
      <c r="K19" s="51"/>
      <c r="L19" s="96"/>
      <c r="M19" s="51"/>
      <c r="N19" s="51"/>
      <c r="O19" s="51"/>
      <c r="P19" s="51"/>
      <c r="Q19" s="51"/>
      <c r="R19" s="51"/>
      <c r="S19" s="51"/>
      <c r="T19" s="51"/>
      <c r="U19" s="51"/>
      <c r="V19" s="51"/>
      <c r="X19" s="53"/>
      <c r="Y19" s="53"/>
      <c r="Z19" s="53"/>
      <c r="AA19" s="53"/>
      <c r="AB19" s="53"/>
      <c r="AC19" s="198" t="str">
        <f>E1</f>
        <v>2004-2006 г.р. до 41 кг. Не-ваза</v>
      </c>
      <c r="AG19" s="9"/>
      <c r="AH19" s="97"/>
      <c r="AI19" s="9"/>
      <c r="AJ19" s="9"/>
      <c r="AK19" s="98"/>
      <c r="AL19" s="99"/>
    </row>
    <row r="20" spans="1:39" ht="17.25" thickBot="1" thickTop="1">
      <c r="A20" s="87"/>
      <c r="B20" s="100" t="s">
        <v>24</v>
      </c>
      <c r="C20" s="199">
        <v>1</v>
      </c>
      <c r="D20" s="424" t="str">
        <f>B13</f>
        <v>Макаров Кирилл</v>
      </c>
      <c r="E20" s="425"/>
      <c r="F20" s="214" t="str">
        <f>B14</f>
        <v>Кудряшов Алексей</v>
      </c>
      <c r="G20" s="220"/>
      <c r="H20" s="220"/>
      <c r="I20" s="96"/>
      <c r="J20" s="100" t="s">
        <v>25</v>
      </c>
      <c r="K20" s="101">
        <v>6</v>
      </c>
      <c r="L20" s="426" t="str">
        <f>B13</f>
        <v>Макаров Кирилл</v>
      </c>
      <c r="M20" s="427"/>
      <c r="N20" s="427"/>
      <c r="O20" s="428"/>
      <c r="P20" s="222" t="str">
        <f>B15</f>
        <v>Смирнов Арсений</v>
      </c>
      <c r="Q20" s="215"/>
      <c r="R20" s="215"/>
      <c r="S20" s="220"/>
      <c r="T20" s="220"/>
      <c r="U20" s="96"/>
      <c r="V20" s="96"/>
      <c r="X20" s="104" t="s">
        <v>26</v>
      </c>
      <c r="Y20" s="105"/>
      <c r="Z20" s="106"/>
      <c r="AA20" s="53"/>
      <c r="AB20" s="53"/>
      <c r="AG20" s="9"/>
      <c r="AH20" s="97"/>
      <c r="AI20" s="9"/>
      <c r="AJ20" s="9"/>
      <c r="AK20" s="98"/>
      <c r="AL20" s="99"/>
      <c r="AM20" s="107"/>
    </row>
    <row r="21" spans="1:39" ht="16.5" thickBot="1">
      <c r="A21" s="87"/>
      <c r="B21" s="100" t="s">
        <v>27</v>
      </c>
      <c r="C21" s="200">
        <v>2</v>
      </c>
      <c r="D21" s="429" t="str">
        <f>B15</f>
        <v>Смирнов Арсений</v>
      </c>
      <c r="E21" s="430"/>
      <c r="F21" s="216" t="str">
        <f>B16</f>
        <v>Яковлев Иван</v>
      </c>
      <c r="G21" s="230"/>
      <c r="H21" s="221"/>
      <c r="I21" s="96"/>
      <c r="J21" s="100" t="s">
        <v>28</v>
      </c>
      <c r="K21" s="108">
        <v>9</v>
      </c>
      <c r="L21" s="431" t="str">
        <f>B14</f>
        <v>Кудряшов Алексей</v>
      </c>
      <c r="M21" s="432"/>
      <c r="N21" s="432"/>
      <c r="O21" s="404"/>
      <c r="P21" s="223" t="str">
        <f>B16</f>
        <v>Яковлев Иван</v>
      </c>
      <c r="Q21" s="217"/>
      <c r="R21" s="217"/>
      <c r="S21" s="221"/>
      <c r="T21" s="221"/>
      <c r="U21" s="96"/>
      <c r="V21" s="96"/>
      <c r="X21" s="53"/>
      <c r="Y21" s="53"/>
      <c r="Z21" s="112"/>
      <c r="AA21" s="113"/>
      <c r="AB21" s="114"/>
      <c r="AG21" s="115"/>
      <c r="AH21" s="97"/>
      <c r="AI21" s="9"/>
      <c r="AJ21" s="9"/>
      <c r="AK21" s="99"/>
      <c r="AL21" s="99"/>
      <c r="AM21" s="107"/>
    </row>
    <row r="22" spans="1:39" ht="16.5" thickBot="1">
      <c r="A22" s="87"/>
      <c r="B22" s="116" t="s">
        <v>29</v>
      </c>
      <c r="C22" s="201">
        <v>5</v>
      </c>
      <c r="D22" s="438" t="str">
        <f>B14</f>
        <v>Кудряшов Алексей</v>
      </c>
      <c r="E22" s="439"/>
      <c r="F22" s="218" t="str">
        <f>B15</f>
        <v>Смирнов Арсений</v>
      </c>
      <c r="G22" s="221"/>
      <c r="H22" s="221"/>
      <c r="I22" s="96"/>
      <c r="J22" s="116" t="s">
        <v>30</v>
      </c>
      <c r="K22" s="117">
        <v>10</v>
      </c>
      <c r="L22" s="413" t="str">
        <f>B13</f>
        <v>Макаров Кирилл</v>
      </c>
      <c r="M22" s="414"/>
      <c r="N22" s="414"/>
      <c r="O22" s="409"/>
      <c r="P22" s="224" t="str">
        <f>B16</f>
        <v>Яковлев Иван</v>
      </c>
      <c r="Q22" s="219"/>
      <c r="R22" s="219"/>
      <c r="S22" s="229"/>
      <c r="T22" s="221"/>
      <c r="U22" s="96"/>
      <c r="V22" s="96"/>
      <c r="X22" s="104"/>
      <c r="Z22" s="120"/>
      <c r="AA22" s="242"/>
      <c r="AB22" s="121"/>
      <c r="AC22" s="122"/>
      <c r="AG22" s="123"/>
      <c r="AH22" s="124"/>
      <c r="AI22" s="123"/>
      <c r="AJ22" s="123"/>
      <c r="AK22" s="9"/>
      <c r="AL22" s="123"/>
      <c r="AM22" s="123"/>
    </row>
    <row r="23" spans="1:39" ht="16.5" thickBot="1">
      <c r="A23" s="125"/>
      <c r="B23" s="126"/>
      <c r="C23" s="127"/>
      <c r="D23" s="128"/>
      <c r="E23" s="129"/>
      <c r="F23" s="130"/>
      <c r="G23" s="131"/>
      <c r="H23" s="131"/>
      <c r="I23" s="132"/>
      <c r="J23" s="126"/>
      <c r="K23" s="127"/>
      <c r="L23" s="399"/>
      <c r="M23" s="399"/>
      <c r="N23" s="399"/>
      <c r="O23" s="399"/>
      <c r="P23" s="128"/>
      <c r="Q23" s="133"/>
      <c r="R23" s="129"/>
      <c r="S23" s="131"/>
      <c r="T23" s="131"/>
      <c r="U23" s="96"/>
      <c r="V23" s="96"/>
      <c r="X23" s="53"/>
      <c r="Y23" s="53"/>
      <c r="Z23" s="134"/>
      <c r="AA23" s="135"/>
      <c r="AB23" s="114"/>
      <c r="AC23" s="114"/>
      <c r="AG23" s="115"/>
      <c r="AH23" s="97"/>
      <c r="AI23" s="124"/>
      <c r="AJ23" s="9"/>
      <c r="AK23" s="99"/>
      <c r="AL23" s="99"/>
      <c r="AM23" s="115"/>
    </row>
    <row r="24" spans="1:39" ht="16.5" thickBot="1">
      <c r="A24" s="136"/>
      <c r="B24" s="126"/>
      <c r="C24" s="127"/>
      <c r="D24" s="128"/>
      <c r="E24" s="129"/>
      <c r="F24" s="130"/>
      <c r="G24" s="131"/>
      <c r="H24" s="131"/>
      <c r="I24" s="132"/>
      <c r="J24" s="126"/>
      <c r="K24" s="127"/>
      <c r="L24" s="399"/>
      <c r="M24" s="399"/>
      <c r="N24" s="399"/>
      <c r="O24" s="399"/>
      <c r="P24" s="128"/>
      <c r="Q24" s="133"/>
      <c r="R24" s="129"/>
      <c r="S24" s="131"/>
      <c r="T24" s="131"/>
      <c r="U24" s="96"/>
      <c r="V24" s="96"/>
      <c r="X24" s="104" t="s">
        <v>31</v>
      </c>
      <c r="Y24" s="241"/>
      <c r="Z24" s="106"/>
      <c r="AB24" s="114"/>
      <c r="AC24" s="137"/>
      <c r="AD24" s="52"/>
      <c r="AG24" s="138"/>
      <c r="AH24" s="138"/>
      <c r="AI24" s="138"/>
      <c r="AJ24" s="138"/>
      <c r="AK24" s="138"/>
      <c r="AL24" s="138"/>
      <c r="AM24" s="138"/>
    </row>
    <row r="25" spans="2:39" ht="16.5" thickBot="1">
      <c r="B25" s="49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104"/>
      <c r="AB25" s="114"/>
      <c r="AC25" s="242"/>
      <c r="AD25" s="139">
        <f>IF(AA22="","",AA22)</f>
      </c>
      <c r="AG25" s="9"/>
      <c r="AH25" s="124"/>
      <c r="AI25" s="124"/>
      <c r="AJ25" s="9"/>
      <c r="AK25" s="99"/>
      <c r="AL25" s="99"/>
      <c r="AM25" s="9"/>
    </row>
    <row r="26" spans="1:30" ht="16.5" thickBot="1">
      <c r="A26" s="140"/>
      <c r="B26" s="415" t="s">
        <v>53</v>
      </c>
      <c r="C26" s="416"/>
      <c r="D26" s="416"/>
      <c r="E26" s="417"/>
      <c r="F26" s="203" t="s">
        <v>17</v>
      </c>
      <c r="G26" s="209"/>
      <c r="H26" s="207">
        <v>1</v>
      </c>
      <c r="I26" s="206"/>
      <c r="J26" s="207">
        <v>2</v>
      </c>
      <c r="K26" s="206"/>
      <c r="L26" s="207">
        <v>3</v>
      </c>
      <c r="M26" s="206"/>
      <c r="N26" s="207">
        <v>4</v>
      </c>
      <c r="O26" s="208"/>
      <c r="P26" s="210" t="s">
        <v>18</v>
      </c>
      <c r="Q26" s="211" t="s">
        <v>19</v>
      </c>
      <c r="R26" s="212" t="s">
        <v>20</v>
      </c>
      <c r="S26" s="58"/>
      <c r="T26" s="58"/>
      <c r="U26" s="58"/>
      <c r="V26" s="58"/>
      <c r="X26" s="104" t="s">
        <v>32</v>
      </c>
      <c r="Y26" s="241"/>
      <c r="Z26" s="106"/>
      <c r="AB26" s="114"/>
      <c r="AC26" s="141"/>
      <c r="AD26" s="139">
        <f>IF(AA22="","",IF(Y20=AA22,Y24,Y20))</f>
      </c>
    </row>
    <row r="27" spans="1:30" ht="16.5" thickBot="1">
      <c r="A27" s="87"/>
      <c r="B27" s="418" t="str">
        <f>B7</f>
        <v>Лазарев Алексей</v>
      </c>
      <c r="C27" s="419"/>
      <c r="D27" s="419"/>
      <c r="E27" s="420"/>
      <c r="F27" s="213" t="str">
        <f>E7</f>
        <v>Вологда</v>
      </c>
      <c r="G27" s="142"/>
      <c r="H27" s="75"/>
      <c r="I27" s="64"/>
      <c r="J27" s="65"/>
      <c r="K27" s="66"/>
      <c r="L27" s="68"/>
      <c r="M27" s="69"/>
      <c r="N27" s="68"/>
      <c r="O27" s="69"/>
      <c r="P27" s="70"/>
      <c r="Q27" s="71"/>
      <c r="R27" s="72"/>
      <c r="S27" s="73"/>
      <c r="T27" s="73"/>
      <c r="U27" s="53">
        <f>IF(R27="",0,R27)</f>
        <v>0</v>
      </c>
      <c r="V27" s="53" t="e">
        <f>IF(#REF!="",0,#REF!)</f>
        <v>#REF!</v>
      </c>
      <c r="X27" s="53"/>
      <c r="Y27" s="53"/>
      <c r="Z27" s="112"/>
      <c r="AA27" s="135"/>
      <c r="AB27" s="114"/>
      <c r="AC27" s="114"/>
      <c r="AD27" s="139">
        <f>IF(AA28="","",AA28)</f>
      </c>
    </row>
    <row r="28" spans="1:30" ht="16.5" thickBot="1">
      <c r="A28" s="87"/>
      <c r="B28" s="418" t="str">
        <f>B8</f>
        <v>Соловьев Евгений</v>
      </c>
      <c r="C28" s="419"/>
      <c r="D28" s="419"/>
      <c r="E28" s="420"/>
      <c r="F28" s="213" t="str">
        <f>E8</f>
        <v>Череповец</v>
      </c>
      <c r="G28" s="142"/>
      <c r="H28" s="65"/>
      <c r="I28" s="67"/>
      <c r="J28" s="75"/>
      <c r="K28" s="64"/>
      <c r="L28" s="68"/>
      <c r="M28" s="69"/>
      <c r="N28" s="68"/>
      <c r="O28" s="69"/>
      <c r="P28" s="70"/>
      <c r="Q28" s="76"/>
      <c r="R28" s="72"/>
      <c r="S28" s="73"/>
      <c r="T28" s="73"/>
      <c r="U28" s="53">
        <f>IF(R28="",0,R28)</f>
        <v>0</v>
      </c>
      <c r="V28" s="53" t="e">
        <f>IF(#REF!="",0,#REF!)</f>
        <v>#REF!</v>
      </c>
      <c r="X28" s="104"/>
      <c r="Z28" s="120"/>
      <c r="AA28" s="243"/>
      <c r="AB28" s="121"/>
      <c r="AC28" s="122"/>
      <c r="AD28" s="139">
        <f>IF(AA28="","",IF(Y26=AA28,Y30,Y26))</f>
      </c>
    </row>
    <row r="29" spans="1:30" ht="16.5" thickBot="1">
      <c r="A29" s="87"/>
      <c r="B29" s="418" t="str">
        <f>B9</f>
        <v>Климов Дмитрий</v>
      </c>
      <c r="C29" s="419"/>
      <c r="D29" s="419"/>
      <c r="E29" s="420"/>
      <c r="F29" s="213" t="str">
        <f>E9</f>
        <v>Череповец</v>
      </c>
      <c r="G29" s="142"/>
      <c r="H29" s="68"/>
      <c r="I29" s="69"/>
      <c r="J29" s="68"/>
      <c r="K29" s="69"/>
      <c r="L29" s="75"/>
      <c r="M29" s="64"/>
      <c r="N29" s="68"/>
      <c r="O29" s="69"/>
      <c r="P29" s="70"/>
      <c r="Q29" s="76"/>
      <c r="R29" s="72"/>
      <c r="S29" s="73"/>
      <c r="T29" s="73"/>
      <c r="U29" s="53">
        <f>IF(R29="",0,R29)</f>
        <v>0</v>
      </c>
      <c r="V29" s="53" t="e">
        <f>IF(#REF!="",0,#REF!)</f>
        <v>#REF!</v>
      </c>
      <c r="X29" s="53"/>
      <c r="Y29" s="53"/>
      <c r="Z29" s="134"/>
      <c r="AA29" s="143"/>
      <c r="AB29" s="114"/>
      <c r="AD29" s="144" t="e">
        <f>IF(#REF!=3,#REF!,IF(#REF!=3,#REF!,IF(#REF!=3,#REF!,IF(#REF!=3,B16,IF(#REF!=3,#REF!,"")))))</f>
        <v>#REF!</v>
      </c>
    </row>
    <row r="30" spans="1:30" ht="16.5" thickBot="1">
      <c r="A30" s="87"/>
      <c r="B30" s="418"/>
      <c r="C30" s="419"/>
      <c r="D30" s="419"/>
      <c r="E30" s="420"/>
      <c r="F30" s="78"/>
      <c r="G30" s="78"/>
      <c r="H30" s="82"/>
      <c r="I30" s="81"/>
      <c r="J30" s="82"/>
      <c r="K30" s="81"/>
      <c r="L30" s="82"/>
      <c r="M30" s="81"/>
      <c r="N30" s="83"/>
      <c r="O30" s="84"/>
      <c r="P30" s="85"/>
      <c r="Q30" s="86"/>
      <c r="R30" s="72"/>
      <c r="S30" s="73"/>
      <c r="T30" s="73"/>
      <c r="U30" s="53">
        <f>IF(R30="",0,R30)</f>
        <v>0</v>
      </c>
      <c r="V30" s="53" t="e">
        <f>IF(#REF!="",0,#REF!)</f>
        <v>#REF!</v>
      </c>
      <c r="X30" s="104" t="s">
        <v>33</v>
      </c>
      <c r="Y30" s="105"/>
      <c r="Z30" s="106"/>
      <c r="AA30" s="53"/>
      <c r="AB30" s="53"/>
      <c r="AC30" s="53"/>
      <c r="AD30" s="144" t="e">
        <f>IF(#REF!=3,B27,IF(#REF!=3,B28,IF(#REF!=3,B29,IF(#REF!=3,B30,IF(#REF!=3,#REF!,"")))))</f>
        <v>#REF!</v>
      </c>
    </row>
    <row r="31" spans="1:30" ht="16.5" thickBot="1">
      <c r="A31" s="87"/>
      <c r="B31" s="49"/>
      <c r="C31" s="50"/>
      <c r="D31" s="50"/>
      <c r="E31" s="51"/>
      <c r="F31" s="51"/>
      <c r="G31" s="51"/>
      <c r="H31" s="14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Y31" s="53"/>
      <c r="Z31" s="53"/>
      <c r="AA31" s="53"/>
      <c r="AB31" s="53"/>
      <c r="AD31"/>
    </row>
    <row r="32" spans="1:31" ht="16.5" thickBot="1">
      <c r="A32" s="87"/>
      <c r="B32" s="88" t="s">
        <v>22</v>
      </c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146" t="s">
        <v>3</v>
      </c>
      <c r="Y32" s="244"/>
      <c r="Z32" s="148"/>
      <c r="AA32" s="149"/>
      <c r="AB32" s="150"/>
      <c r="AC32" s="151"/>
      <c r="AD32" s="152">
        <f>IF(AD25="","",IF(AD25=$B$29,$B$29&amp;", "&amp;$E$29,IF(AD25=$B$30,$B$30&amp;", "&amp;$E$30,IF(AD25=#REF!,#REF!&amp;", "&amp;#REF!,""))))</f>
      </c>
      <c r="AE32" s="144">
        <f>IF(AD25=$B$30,$F$30,IF(AD25=#REF!,#REF!,""))</f>
        <v>0</v>
      </c>
    </row>
    <row r="33" spans="1:30" ht="16.5" thickBot="1">
      <c r="A33" s="87"/>
      <c r="B33" s="49"/>
      <c r="C33" s="50"/>
      <c r="D33" s="50"/>
      <c r="E33" s="51"/>
      <c r="F33" s="51"/>
      <c r="G33" s="51"/>
      <c r="H33" s="51"/>
      <c r="I33" s="51"/>
      <c r="J33" s="51"/>
      <c r="K33" s="51"/>
      <c r="L33" s="153"/>
      <c r="M33" s="51"/>
      <c r="N33" s="51"/>
      <c r="O33" s="51"/>
      <c r="P33" s="51"/>
      <c r="Q33" s="51"/>
      <c r="R33" s="51"/>
      <c r="S33" s="51"/>
      <c r="T33" s="51"/>
      <c r="U33" s="51"/>
      <c r="V33" s="51"/>
      <c r="Y33" s="147"/>
      <c r="Z33" s="154"/>
      <c r="AA33" s="154"/>
      <c r="AB33" s="149"/>
      <c r="AD33" s="144"/>
    </row>
    <row r="34" spans="1:31" ht="16.5" thickBot="1">
      <c r="A34" s="87"/>
      <c r="B34" s="100" t="s">
        <v>24</v>
      </c>
      <c r="C34" s="199">
        <v>3</v>
      </c>
      <c r="D34" s="433" t="str">
        <f>B27</f>
        <v>Лазарев Алексей</v>
      </c>
      <c r="E34" s="428"/>
      <c r="F34" s="155" t="str">
        <f>B28</f>
        <v>Соловьев Евгений</v>
      </c>
      <c r="G34" s="102"/>
      <c r="H34" s="103"/>
      <c r="I34" s="51"/>
      <c r="J34" s="100" t="s">
        <v>25</v>
      </c>
      <c r="K34" s="101">
        <v>8</v>
      </c>
      <c r="L34" s="400" t="str">
        <f>B27</f>
        <v>Лазарев Алексей</v>
      </c>
      <c r="M34" s="401"/>
      <c r="N34" s="401"/>
      <c r="O34" s="402"/>
      <c r="P34" s="156"/>
      <c r="Q34" s="186" t="str">
        <f>B29</f>
        <v>Климов Дмитрий</v>
      </c>
      <c r="R34" s="157"/>
      <c r="S34" s="158"/>
      <c r="T34" s="159"/>
      <c r="U34" s="96"/>
      <c r="V34" s="96"/>
      <c r="X34" s="146" t="s">
        <v>4</v>
      </c>
      <c r="Y34" s="244"/>
      <c r="Z34" s="148"/>
      <c r="AA34" s="149"/>
      <c r="AB34" s="160"/>
      <c r="AC34" s="151"/>
      <c r="AD34" s="152">
        <f>IF(AD26="","",IF(AD26=$B$29,$B$29&amp;", "&amp;$E$29,IF(AD26=$B$30,$B$30&amp;", "&amp;$E$30,IF(AD26=#REF!,#REF!&amp;", "&amp;#REF!,""))))</f>
      </c>
      <c r="AE34" s="144">
        <f>IF(AD26=$B$30,$F$30,IF(AD26=#REF!,#REF!,""))</f>
        <v>0</v>
      </c>
    </row>
    <row r="35" spans="1:31" ht="16.5" thickBot="1">
      <c r="A35" s="87"/>
      <c r="B35" s="100" t="s">
        <v>27</v>
      </c>
      <c r="C35" s="200">
        <v>4</v>
      </c>
      <c r="D35" s="403" t="str">
        <f>B29</f>
        <v>Климов Дмитрий</v>
      </c>
      <c r="E35" s="404"/>
      <c r="F35" s="109"/>
      <c r="G35" s="110"/>
      <c r="H35" s="111"/>
      <c r="I35" s="51"/>
      <c r="J35" s="100" t="s">
        <v>28</v>
      </c>
      <c r="K35" s="108">
        <v>11</v>
      </c>
      <c r="L35" s="405" t="str">
        <f>B28</f>
        <v>Соловьев Евгений</v>
      </c>
      <c r="M35" s="406"/>
      <c r="N35" s="406"/>
      <c r="O35" s="407"/>
      <c r="P35" s="161"/>
      <c r="Q35" s="162"/>
      <c r="R35" s="163"/>
      <c r="S35" s="164"/>
      <c r="T35" s="165"/>
      <c r="U35" s="96"/>
      <c r="V35" s="96"/>
      <c r="X35" s="146" t="s">
        <v>7</v>
      </c>
      <c r="Y35" s="244"/>
      <c r="Z35" s="148"/>
      <c r="AA35" s="147"/>
      <c r="AB35" s="147"/>
      <c r="AC35" s="151"/>
      <c r="AD35" s="152">
        <f>IF(AD27="","",IF(AD27=$B$29,$B$29&amp;", "&amp;$E$29,IF(AD27=$B$30,$B$30&amp;", "&amp;$E$30,IF(AD27=#REF!,#REF!&amp;", "&amp;#REF!,""))))</f>
      </c>
      <c r="AE35" s="144">
        <f>IF(AD27=$B$30,$F$30,IF(AD27=#REF!,#REF!,""))</f>
        <v>0</v>
      </c>
    </row>
    <row r="36" spans="1:31" ht="16.5" thickBot="1">
      <c r="A36" s="87"/>
      <c r="B36" s="116" t="s">
        <v>29</v>
      </c>
      <c r="C36" s="201">
        <v>7</v>
      </c>
      <c r="D36" s="408" t="str">
        <f>B28</f>
        <v>Соловьев Евгений</v>
      </c>
      <c r="E36" s="409"/>
      <c r="F36" s="166" t="str">
        <f>B29</f>
        <v>Климов Дмитрий</v>
      </c>
      <c r="G36" s="118"/>
      <c r="H36" s="119"/>
      <c r="I36" s="51"/>
      <c r="J36" s="116" t="s">
        <v>30</v>
      </c>
      <c r="K36" s="117">
        <v>12</v>
      </c>
      <c r="L36" s="410" t="str">
        <f>B27</f>
        <v>Лазарев Алексей</v>
      </c>
      <c r="M36" s="411"/>
      <c r="N36" s="411"/>
      <c r="O36" s="412"/>
      <c r="P36" s="167"/>
      <c r="Q36" s="168"/>
      <c r="R36" s="169"/>
      <c r="S36" s="170"/>
      <c r="T36" s="171"/>
      <c r="U36" s="96"/>
      <c r="V36" s="96"/>
      <c r="X36" s="234" t="s">
        <v>7</v>
      </c>
      <c r="Y36" s="318"/>
      <c r="Z36" s="235"/>
      <c r="AA36" s="150"/>
      <c r="AB36" s="150"/>
      <c r="AC36" s="236"/>
      <c r="AD36" s="144">
        <f>IF(AD28="","",IF(AD28=$B$29,$B$29&amp;", "&amp;$E$29,IF(AD28=$B$30,$B$30&amp;", "&amp;$E$30,IF(AD28=#REF!,#REF!&amp;", "&amp;#REF!,""))))</f>
      </c>
      <c r="AE36" s="144">
        <f>IF(AD28=$B$30,$F$30,IF(AD28=#REF!,#REF!,""))</f>
        <v>0</v>
      </c>
    </row>
    <row r="37" spans="1:31" ht="16.5" thickBot="1">
      <c r="A37" s="60"/>
      <c r="B37" s="126"/>
      <c r="C37" s="127"/>
      <c r="D37" s="128"/>
      <c r="E37" s="129"/>
      <c r="F37" s="130"/>
      <c r="G37" s="131"/>
      <c r="H37" s="131"/>
      <c r="I37" s="132"/>
      <c r="J37" s="126"/>
      <c r="K37" s="127"/>
      <c r="L37" s="399"/>
      <c r="M37" s="399"/>
      <c r="N37" s="399"/>
      <c r="O37" s="399"/>
      <c r="P37" s="128"/>
      <c r="Q37" s="133"/>
      <c r="R37" s="129"/>
      <c r="S37" s="131"/>
      <c r="T37" s="131"/>
      <c r="U37" s="96"/>
      <c r="V37" s="96"/>
      <c r="X37" s="146" t="s">
        <v>56</v>
      </c>
      <c r="Y37" s="147"/>
      <c r="Z37" s="148"/>
      <c r="AA37" s="147"/>
      <c r="AB37" s="147"/>
      <c r="AC37" s="151"/>
      <c r="AD37" s="144"/>
      <c r="AE37" s="144"/>
    </row>
    <row r="38" spans="1:31" ht="15.75">
      <c r="A38" s="173" t="s">
        <v>34</v>
      </c>
      <c r="B38" s="126"/>
      <c r="C38" s="127"/>
      <c r="D38" s="128"/>
      <c r="E38" s="129"/>
      <c r="F38" s="130"/>
      <c r="G38" s="131"/>
      <c r="H38" s="131"/>
      <c r="I38" s="174" t="s">
        <v>6</v>
      </c>
      <c r="J38" s="126"/>
      <c r="K38" s="127"/>
      <c r="L38" s="399"/>
      <c r="M38" s="399"/>
      <c r="N38" s="399"/>
      <c r="O38" s="399"/>
      <c r="P38" s="128"/>
      <c r="Q38" s="133"/>
      <c r="R38" s="129"/>
      <c r="S38" s="131"/>
      <c r="T38" s="131"/>
      <c r="U38" s="96"/>
      <c r="V38" s="96"/>
      <c r="X38" s="237" t="s">
        <v>56</v>
      </c>
      <c r="Y38" s="238"/>
      <c r="Z38" s="239"/>
      <c r="AA38" s="238"/>
      <c r="AB38" s="238"/>
      <c r="AC38" s="240"/>
      <c r="AD38" s="144"/>
      <c r="AE38" s="144"/>
    </row>
    <row r="39" spans="1:29" ht="15.75">
      <c r="A39" s="175"/>
      <c r="X39" s="114"/>
      <c r="Y39" s="114"/>
      <c r="Z39" s="114"/>
      <c r="AA39" s="114"/>
      <c r="AB39" s="114"/>
      <c r="AC39" s="114"/>
    </row>
    <row r="40" spans="1:9" ht="15.75">
      <c r="A40" s="178" t="s">
        <v>16</v>
      </c>
      <c r="B40" s="179"/>
      <c r="I40" s="180" t="s">
        <v>96</v>
      </c>
    </row>
  </sheetData>
  <sheetProtection/>
  <mergeCells count="27">
    <mergeCell ref="B30:E30"/>
    <mergeCell ref="D34:E34"/>
    <mergeCell ref="B12:E12"/>
    <mergeCell ref="B13:E13"/>
    <mergeCell ref="B14:E14"/>
    <mergeCell ref="B15:E15"/>
    <mergeCell ref="D22:E22"/>
    <mergeCell ref="B29:E29"/>
    <mergeCell ref="Y15:AG16"/>
    <mergeCell ref="B16:E16"/>
    <mergeCell ref="D20:E20"/>
    <mergeCell ref="L20:O20"/>
    <mergeCell ref="D21:E21"/>
    <mergeCell ref="L21:O21"/>
    <mergeCell ref="L22:O22"/>
    <mergeCell ref="L23:O23"/>
    <mergeCell ref="L24:O24"/>
    <mergeCell ref="B26:E26"/>
    <mergeCell ref="B27:E27"/>
    <mergeCell ref="B28:E28"/>
    <mergeCell ref="L38:O38"/>
    <mergeCell ref="L34:O34"/>
    <mergeCell ref="D35:E35"/>
    <mergeCell ref="L35:O35"/>
    <mergeCell ref="D36:E36"/>
    <mergeCell ref="L36:O36"/>
    <mergeCell ref="L37:O37"/>
  </mergeCells>
  <printOptions/>
  <pageMargins left="0.7" right="0.7" top="0.75" bottom="0.75" header="0.3" footer="0.3"/>
  <pageSetup fitToHeight="1" fitToWidth="1" horizontalDpi="300" verticalDpi="300" orientation="landscape" paperSize="9" scale="92" r:id="rId4"/>
  <legacyDrawing r:id="rId3"/>
  <oleObjects>
    <oleObject progId="MSWordArt.2" shapeId="997125" r:id="rId1"/>
    <oleObject progId="MSWordArt.2" shapeId="99712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4" max="4" width="17.8515625" style="0" customWidth="1"/>
    <col min="5" max="5" width="16.421875" style="0" customWidth="1"/>
    <col min="9" max="9" width="13.28125" style="0" customWidth="1"/>
    <col min="10" max="10" width="18.28125" style="0" customWidth="1"/>
    <col min="11" max="11" width="16.140625" style="0" customWidth="1"/>
    <col min="13" max="13" width="12.00390625" style="0" customWidth="1"/>
  </cols>
  <sheetData>
    <row r="1" spans="8:10" ht="18">
      <c r="H1" s="3" t="s">
        <v>0</v>
      </c>
      <c r="I1" s="4"/>
      <c r="J1" s="4"/>
    </row>
    <row r="2" ht="15">
      <c r="E2" t="str">
        <f>турнир!C1</f>
        <v>Открытое Первенство Вологодской области по джиу-джитсу 27-28.01.2018
</v>
      </c>
    </row>
    <row r="3" spans="6:14" ht="15">
      <c r="F3" s="245" t="s">
        <v>204</v>
      </c>
      <c r="G3" s="245"/>
      <c r="H3" s="245"/>
      <c r="N3" s="17"/>
    </row>
    <row r="4" ht="15">
      <c r="N4" s="17"/>
    </row>
    <row r="5" spans="7:14" ht="15">
      <c r="G5" t="s">
        <v>72</v>
      </c>
      <c r="N5" s="17"/>
    </row>
    <row r="6" spans="3:14" ht="15">
      <c r="C6" t="s">
        <v>73</v>
      </c>
      <c r="L6" t="s">
        <v>74</v>
      </c>
      <c r="N6" s="17"/>
    </row>
    <row r="7" spans="2:14" ht="15">
      <c r="B7" s="273"/>
      <c r="C7" s="269"/>
      <c r="D7" s="260"/>
      <c r="E7" s="260"/>
      <c r="F7" s="260"/>
      <c r="G7" s="193"/>
      <c r="H7" s="260"/>
      <c r="I7" s="260"/>
      <c r="J7" s="260"/>
      <c r="K7" s="260"/>
      <c r="L7" s="268"/>
      <c r="M7" s="260"/>
      <c r="N7" s="17"/>
    </row>
    <row r="8" spans="2:14" ht="15">
      <c r="B8" s="260"/>
      <c r="C8" s="265"/>
      <c r="D8" s="266"/>
      <c r="E8" s="267"/>
      <c r="F8" s="267"/>
      <c r="G8" s="193"/>
      <c r="H8" s="260"/>
      <c r="I8" s="260"/>
      <c r="J8" s="260"/>
      <c r="K8" s="261"/>
      <c r="L8" s="270"/>
      <c r="M8" s="270"/>
      <c r="N8" s="17"/>
    </row>
    <row r="9" spans="2:14" ht="15">
      <c r="B9" s="269"/>
      <c r="C9" s="274"/>
      <c r="D9" s="260"/>
      <c r="E9" s="263"/>
      <c r="F9" s="267"/>
      <c r="G9" s="193"/>
      <c r="H9" s="260"/>
      <c r="I9" s="260"/>
      <c r="J9" s="261"/>
      <c r="K9" s="262"/>
      <c r="L9" s="273"/>
      <c r="M9" s="269"/>
      <c r="N9" s="17"/>
    </row>
    <row r="10" spans="2:14" ht="15">
      <c r="B10" s="268"/>
      <c r="C10" s="260"/>
      <c r="D10" s="260"/>
      <c r="E10" s="266"/>
      <c r="F10" s="267"/>
      <c r="G10" s="193"/>
      <c r="H10" s="260"/>
      <c r="I10" s="260"/>
      <c r="J10" s="261"/>
      <c r="K10" s="263"/>
      <c r="L10" s="268"/>
      <c r="M10" s="260"/>
      <c r="N10" s="17"/>
    </row>
    <row r="11" spans="2:14" ht="15">
      <c r="B11" s="270"/>
      <c r="C11" s="265"/>
      <c r="D11" s="266"/>
      <c r="E11" s="263"/>
      <c r="F11" s="263"/>
      <c r="G11" s="193"/>
      <c r="H11" s="260"/>
      <c r="I11" s="261"/>
      <c r="J11" s="262"/>
      <c r="K11" s="264"/>
      <c r="L11" s="270"/>
      <c r="M11" s="270"/>
      <c r="N11" s="17"/>
    </row>
    <row r="12" spans="2:14" ht="15">
      <c r="B12" s="269"/>
      <c r="C12" s="274"/>
      <c r="D12" s="260"/>
      <c r="E12" s="267"/>
      <c r="F12" s="263"/>
      <c r="G12" s="193"/>
      <c r="H12" s="260"/>
      <c r="I12" s="261"/>
      <c r="J12" s="260"/>
      <c r="K12" s="265"/>
      <c r="L12" s="316"/>
      <c r="M12" s="269"/>
      <c r="N12" s="17"/>
    </row>
    <row r="13" spans="2:14" ht="15">
      <c r="B13" s="271"/>
      <c r="C13" s="260"/>
      <c r="D13" s="260"/>
      <c r="E13" s="260"/>
      <c r="F13" s="266"/>
      <c r="G13" s="193"/>
      <c r="H13" s="260"/>
      <c r="I13" s="261"/>
      <c r="J13" s="260"/>
      <c r="K13" s="260"/>
      <c r="L13" s="269"/>
      <c r="M13" s="260"/>
      <c r="N13" s="17"/>
    </row>
    <row r="14" spans="2:13" ht="15">
      <c r="B14" s="270"/>
      <c r="C14" s="265"/>
      <c r="D14" s="266"/>
      <c r="E14" s="260"/>
      <c r="F14" s="263"/>
      <c r="G14" s="193"/>
      <c r="H14" s="260"/>
      <c r="I14" s="265"/>
      <c r="J14" s="260"/>
      <c r="K14" s="261"/>
      <c r="L14" s="270"/>
      <c r="M14" s="270"/>
    </row>
    <row r="15" spans="2:13" ht="15">
      <c r="B15" s="269"/>
      <c r="C15" s="274"/>
      <c r="D15" s="260"/>
      <c r="E15" s="263"/>
      <c r="F15" s="263"/>
      <c r="G15" s="440"/>
      <c r="H15" s="440"/>
      <c r="I15" s="261"/>
      <c r="J15" s="261"/>
      <c r="K15" s="262"/>
      <c r="L15" s="269"/>
      <c r="M15" s="269"/>
    </row>
    <row r="16" spans="3:13" ht="15">
      <c r="C16" s="260"/>
      <c r="D16" s="260"/>
      <c r="E16" s="266"/>
      <c r="F16" s="263"/>
      <c r="G16" s="440"/>
      <c r="H16" s="440"/>
      <c r="I16" s="261"/>
      <c r="J16" s="261"/>
      <c r="K16" s="260"/>
      <c r="L16" s="316"/>
      <c r="M16" s="260"/>
    </row>
    <row r="17" spans="2:13" ht="15">
      <c r="B17" s="270"/>
      <c r="C17" s="265"/>
      <c r="D17" s="266"/>
      <c r="E17" s="263"/>
      <c r="F17" s="260"/>
      <c r="G17" s="193"/>
      <c r="H17" s="260"/>
      <c r="I17" s="260"/>
      <c r="J17" s="265"/>
      <c r="K17" s="261"/>
      <c r="L17" s="270"/>
      <c r="M17" s="270"/>
    </row>
    <row r="18" spans="2:13" ht="15">
      <c r="B18" s="269"/>
      <c r="C18" s="274"/>
      <c r="D18" s="260"/>
      <c r="E18" s="260"/>
      <c r="F18" s="260"/>
      <c r="G18" s="193"/>
      <c r="H18" s="260"/>
      <c r="I18" s="260"/>
      <c r="J18" s="260"/>
      <c r="K18" s="265"/>
      <c r="L18" s="317"/>
      <c r="M18" s="269"/>
    </row>
    <row r="19" spans="2:13" ht="15">
      <c r="B19" s="272"/>
      <c r="C19" s="272"/>
      <c r="D19" s="272"/>
      <c r="E19" s="272"/>
      <c r="F19" s="272"/>
      <c r="H19" s="272"/>
      <c r="I19" s="272"/>
      <c r="J19" s="272"/>
      <c r="K19" s="272"/>
      <c r="L19" s="272"/>
      <c r="M19" s="272"/>
    </row>
    <row r="24" ht="15">
      <c r="G24" t="s">
        <v>75</v>
      </c>
    </row>
    <row r="25" spans="3:12" ht="15">
      <c r="C25" s="272"/>
      <c r="D25" s="272"/>
      <c r="E25" s="272"/>
      <c r="F25" s="272"/>
      <c r="G25" s="272"/>
      <c r="H25" s="272"/>
      <c r="I25" s="272"/>
      <c r="J25" s="272"/>
      <c r="K25" s="272"/>
      <c r="L25" s="272">
        <f>L13</f>
        <v>0</v>
      </c>
    </row>
    <row r="26" spans="2:13" ht="15">
      <c r="B26" s="247"/>
      <c r="C26" s="275"/>
      <c r="D26" s="276"/>
      <c r="E26" s="277"/>
      <c r="F26" s="277"/>
      <c r="G26" s="272"/>
      <c r="H26" s="272"/>
      <c r="I26" s="272"/>
      <c r="J26" s="272"/>
      <c r="K26" s="278"/>
      <c r="L26" s="279"/>
      <c r="M26" s="247"/>
    </row>
    <row r="27" spans="2:13" ht="15">
      <c r="B27" s="246"/>
      <c r="C27" s="280"/>
      <c r="D27" s="272"/>
      <c r="E27" s="276"/>
      <c r="F27" s="277"/>
      <c r="G27" s="272"/>
      <c r="H27" s="272"/>
      <c r="I27" s="272"/>
      <c r="J27" s="278"/>
      <c r="K27" s="281"/>
      <c r="L27" s="282"/>
      <c r="M27" s="246"/>
    </row>
    <row r="28" spans="3:12" ht="15">
      <c r="C28" s="272"/>
      <c r="D28" s="282"/>
      <c r="E28" s="283"/>
      <c r="F28" s="276"/>
      <c r="G28" s="272"/>
      <c r="H28" s="272"/>
      <c r="I28" s="272"/>
      <c r="J28" s="281"/>
      <c r="K28" s="284"/>
      <c r="L28" s="272"/>
    </row>
    <row r="29" spans="2:13" ht="15">
      <c r="B29" s="17"/>
      <c r="C29" s="277"/>
      <c r="D29" s="277"/>
      <c r="E29" s="280"/>
      <c r="F29" s="284"/>
      <c r="G29" s="272"/>
      <c r="H29" s="272"/>
      <c r="I29" s="275"/>
      <c r="J29" s="272"/>
      <c r="K29" s="279"/>
      <c r="L29" s="277"/>
      <c r="M29" s="17"/>
    </row>
    <row r="30" spans="2:13" ht="15">
      <c r="B30" s="17"/>
      <c r="C30" s="277"/>
      <c r="D30" s="272"/>
      <c r="E30" s="277"/>
      <c r="F30" s="277"/>
      <c r="G30" s="272"/>
      <c r="H30" s="272"/>
      <c r="I30" s="272"/>
      <c r="J30" s="279"/>
      <c r="K30" s="277"/>
      <c r="L30" s="277"/>
      <c r="M30" s="17"/>
    </row>
    <row r="31" spans="5:6" ht="15">
      <c r="E31" s="17"/>
      <c r="F31" s="17"/>
    </row>
    <row r="32" spans="5:14" ht="15.75" thickBot="1">
      <c r="E32" s="17"/>
      <c r="N32" s="172"/>
    </row>
    <row r="33" spans="1:14" ht="16.5" thickBot="1">
      <c r="A33" s="127"/>
      <c r="B33" s="128" t="s">
        <v>76</v>
      </c>
      <c r="C33" s="129"/>
      <c r="D33" s="130"/>
      <c r="F33" t="s">
        <v>6</v>
      </c>
      <c r="I33" s="146" t="s">
        <v>3</v>
      </c>
      <c r="J33" s="248">
        <f>I13</f>
        <v>0</v>
      </c>
      <c r="K33" s="148"/>
      <c r="L33" s="149"/>
      <c r="M33" s="249"/>
      <c r="N33" s="114"/>
    </row>
    <row r="34" spans="9:14" ht="15.75" thickBot="1">
      <c r="I34" s="146" t="s">
        <v>4</v>
      </c>
      <c r="J34" s="248">
        <f>F13</f>
        <v>0</v>
      </c>
      <c r="K34" s="148"/>
      <c r="L34" s="149"/>
      <c r="M34" s="249"/>
      <c r="N34" s="172"/>
    </row>
    <row r="35" spans="2:14" ht="15.75" thickBot="1">
      <c r="B35" s="126"/>
      <c r="I35" s="146" t="s">
        <v>7</v>
      </c>
      <c r="J35" s="248">
        <f>F28</f>
        <v>0</v>
      </c>
      <c r="K35" s="250"/>
      <c r="L35" s="160"/>
      <c r="M35" s="251"/>
      <c r="N35" s="172"/>
    </row>
    <row r="36" spans="2:14" ht="16.5" thickBot="1">
      <c r="B36" s="179" t="s">
        <v>16</v>
      </c>
      <c r="C36" s="177"/>
      <c r="E36" t="s">
        <v>96</v>
      </c>
      <c r="F36" s="48"/>
      <c r="I36" s="146" t="s">
        <v>7</v>
      </c>
      <c r="J36" s="248">
        <f>I28</f>
        <v>0</v>
      </c>
      <c r="K36" s="250"/>
      <c r="L36" s="147"/>
      <c r="M36" s="251"/>
      <c r="N36" s="172"/>
    </row>
    <row r="37" spans="4:6" ht="15.75">
      <c r="D37" s="177"/>
      <c r="E37" s="48"/>
      <c r="F37" s="48"/>
    </row>
  </sheetData>
  <sheetProtection/>
  <mergeCells count="2">
    <mergeCell ref="G15:H15"/>
    <mergeCell ref="G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5" zoomScaleNormal="85" zoomScalePageLayoutView="0" workbookViewId="0" topLeftCell="A1">
      <selection activeCell="G16" sqref="G16:H16"/>
    </sheetView>
  </sheetViews>
  <sheetFormatPr defaultColWidth="9.140625" defaultRowHeight="15"/>
  <cols>
    <col min="4" max="4" width="17.8515625" style="0" customWidth="1"/>
    <col min="5" max="5" width="16.421875" style="0" customWidth="1"/>
    <col min="9" max="9" width="13.28125" style="0" customWidth="1"/>
    <col min="10" max="10" width="18.28125" style="0" customWidth="1"/>
    <col min="11" max="11" width="16.140625" style="0" customWidth="1"/>
    <col min="13" max="13" width="12.00390625" style="0" customWidth="1"/>
  </cols>
  <sheetData>
    <row r="1" spans="8:10" ht="18">
      <c r="H1" s="3" t="s">
        <v>0</v>
      </c>
      <c r="I1" s="4"/>
      <c r="J1" s="4"/>
    </row>
    <row r="2" ht="15">
      <c r="E2" t="str">
        <f>турнир!C1</f>
        <v>Открытое Первенство Вологодской области по джиу-джитсу 27-28.01.2018
</v>
      </c>
    </row>
    <row r="3" spans="6:14" ht="15">
      <c r="F3" s="245" t="s">
        <v>359</v>
      </c>
      <c r="G3" s="245"/>
      <c r="H3" s="245"/>
      <c r="N3" s="17"/>
    </row>
    <row r="4" ht="15">
      <c r="N4" s="17"/>
    </row>
    <row r="5" spans="7:14" ht="15">
      <c r="G5" t="s">
        <v>72</v>
      </c>
      <c r="N5" s="17"/>
    </row>
    <row r="6" spans="3:14" ht="15">
      <c r="C6" t="s">
        <v>73</v>
      </c>
      <c r="L6" t="s">
        <v>74</v>
      </c>
      <c r="N6" s="17"/>
    </row>
    <row r="7" spans="2:14" ht="15">
      <c r="B7" s="273"/>
      <c r="C7" s="269"/>
      <c r="D7" s="260"/>
      <c r="E7" s="260"/>
      <c r="F7" s="260"/>
      <c r="G7" s="193"/>
      <c r="H7" s="260"/>
      <c r="I7" s="260"/>
      <c r="J7" s="260"/>
      <c r="K7" s="260"/>
      <c r="L7" s="268"/>
      <c r="M7" s="260"/>
      <c r="N7" s="17"/>
    </row>
    <row r="8" spans="2:14" ht="15">
      <c r="B8" s="260"/>
      <c r="C8" s="265"/>
      <c r="D8" s="266"/>
      <c r="E8" s="267"/>
      <c r="F8" s="267"/>
      <c r="G8" s="193"/>
      <c r="H8" s="260"/>
      <c r="I8" s="260"/>
      <c r="J8" s="260"/>
      <c r="K8" s="261"/>
      <c r="L8" s="270"/>
      <c r="M8" s="270"/>
      <c r="N8" s="17"/>
    </row>
    <row r="9" spans="2:14" ht="15">
      <c r="B9" s="269"/>
      <c r="C9" s="274"/>
      <c r="D9" s="260"/>
      <c r="E9" s="263"/>
      <c r="F9" s="267"/>
      <c r="G9" s="193"/>
      <c r="H9" s="260"/>
      <c r="I9" s="260"/>
      <c r="J9" s="261"/>
      <c r="K9" s="262"/>
      <c r="L9" s="273"/>
      <c r="M9" s="269"/>
      <c r="N9" s="17"/>
    </row>
    <row r="10" spans="2:14" ht="15">
      <c r="B10" s="268"/>
      <c r="C10" s="260"/>
      <c r="D10" s="260"/>
      <c r="E10" s="266"/>
      <c r="F10" s="267"/>
      <c r="G10" s="193"/>
      <c r="H10" s="260"/>
      <c r="I10" s="260"/>
      <c r="J10" s="261"/>
      <c r="K10" s="263"/>
      <c r="L10" s="268"/>
      <c r="M10" s="260"/>
      <c r="N10" s="17"/>
    </row>
    <row r="11" spans="2:14" ht="15">
      <c r="B11" s="270"/>
      <c r="C11" s="265"/>
      <c r="D11" s="266"/>
      <c r="E11" s="263"/>
      <c r="F11" s="263"/>
      <c r="G11" s="193"/>
      <c r="H11" s="260"/>
      <c r="I11" s="261"/>
      <c r="J11" s="262"/>
      <c r="K11" s="264"/>
      <c r="L11" s="270"/>
      <c r="M11" s="270"/>
      <c r="N11" s="17"/>
    </row>
    <row r="12" spans="2:14" ht="15">
      <c r="B12" s="269"/>
      <c r="C12" s="274"/>
      <c r="D12" s="260"/>
      <c r="E12" s="267"/>
      <c r="F12" s="263"/>
      <c r="G12" s="193"/>
      <c r="H12" s="260"/>
      <c r="I12" s="261"/>
      <c r="J12" s="260"/>
      <c r="K12" s="265"/>
      <c r="L12" s="316"/>
      <c r="M12" s="269"/>
      <c r="N12" s="17"/>
    </row>
    <row r="13" spans="2:14" ht="15">
      <c r="B13" s="271"/>
      <c r="C13" s="260"/>
      <c r="D13" s="260"/>
      <c r="E13" s="260"/>
      <c r="F13" s="266"/>
      <c r="G13" s="193"/>
      <c r="H13" s="260"/>
      <c r="I13" s="261"/>
      <c r="J13" s="260"/>
      <c r="K13" s="260"/>
      <c r="L13" s="269"/>
      <c r="M13" s="260"/>
      <c r="N13" s="17"/>
    </row>
    <row r="14" spans="2:13" ht="15">
      <c r="B14" s="270"/>
      <c r="C14" s="265"/>
      <c r="D14" s="266"/>
      <c r="E14" s="260"/>
      <c r="F14" s="263"/>
      <c r="G14" s="193"/>
      <c r="H14" s="260"/>
      <c r="I14" s="265"/>
      <c r="J14" s="260"/>
      <c r="K14" s="261"/>
      <c r="L14" s="270"/>
      <c r="M14" s="270"/>
    </row>
    <row r="15" spans="2:13" ht="15">
      <c r="B15" s="269"/>
      <c r="C15" s="274"/>
      <c r="D15" s="260"/>
      <c r="E15" s="263"/>
      <c r="F15" s="263"/>
      <c r="G15" s="440"/>
      <c r="H15" s="440"/>
      <c r="I15" s="261"/>
      <c r="J15" s="261"/>
      <c r="K15" s="262"/>
      <c r="L15" s="269"/>
      <c r="M15" s="269"/>
    </row>
    <row r="16" spans="3:13" ht="15">
      <c r="C16" s="260"/>
      <c r="D16" s="260"/>
      <c r="E16" s="266"/>
      <c r="F16" s="263"/>
      <c r="G16" s="440"/>
      <c r="H16" s="440"/>
      <c r="I16" s="261"/>
      <c r="J16" s="261"/>
      <c r="K16" s="260"/>
      <c r="L16" s="316"/>
      <c r="M16" s="260"/>
    </row>
    <row r="17" spans="2:13" ht="15">
      <c r="B17" s="270"/>
      <c r="C17" s="265"/>
      <c r="D17" s="266"/>
      <c r="E17" s="263"/>
      <c r="F17" s="260"/>
      <c r="G17" s="193"/>
      <c r="H17" s="260"/>
      <c r="I17" s="260"/>
      <c r="J17" s="265"/>
      <c r="K17" s="261"/>
      <c r="L17" s="270"/>
      <c r="M17" s="270"/>
    </row>
    <row r="18" spans="2:13" ht="15">
      <c r="B18" s="269"/>
      <c r="C18" s="274"/>
      <c r="D18" s="260"/>
      <c r="E18" s="260"/>
      <c r="F18" s="260"/>
      <c r="G18" s="193"/>
      <c r="H18" s="260"/>
      <c r="I18" s="260"/>
      <c r="J18" s="260"/>
      <c r="K18" s="265"/>
      <c r="L18" s="317"/>
      <c r="M18" s="269"/>
    </row>
    <row r="19" spans="2:13" ht="15">
      <c r="B19" s="272"/>
      <c r="C19" s="272"/>
      <c r="D19" s="272"/>
      <c r="E19" s="272"/>
      <c r="F19" s="272"/>
      <c r="H19" s="272"/>
      <c r="I19" s="272"/>
      <c r="J19" s="272"/>
      <c r="K19" s="272"/>
      <c r="L19" s="272"/>
      <c r="M19" s="272"/>
    </row>
    <row r="24" ht="15">
      <c r="G24" t="s">
        <v>75</v>
      </c>
    </row>
    <row r="25" spans="3:12" ht="15">
      <c r="C25" s="272"/>
      <c r="D25" s="272"/>
      <c r="E25" s="272"/>
      <c r="F25" s="272"/>
      <c r="G25" s="272"/>
      <c r="H25" s="272"/>
      <c r="I25" s="272"/>
      <c r="J25" s="272"/>
      <c r="K25" s="272"/>
      <c r="L25" s="272">
        <f>L13</f>
        <v>0</v>
      </c>
    </row>
    <row r="26" spans="2:13" ht="15">
      <c r="B26" s="247"/>
      <c r="C26" s="275"/>
      <c r="D26" s="276"/>
      <c r="E26" s="277"/>
      <c r="F26" s="277"/>
      <c r="G26" s="272"/>
      <c r="H26" s="272"/>
      <c r="I26" s="272"/>
      <c r="J26" s="272"/>
      <c r="K26" s="278"/>
      <c r="L26" s="279"/>
      <c r="M26" s="247"/>
    </row>
    <row r="27" spans="2:13" ht="15">
      <c r="B27" s="246"/>
      <c r="C27" s="280"/>
      <c r="D27" s="272"/>
      <c r="E27" s="276"/>
      <c r="F27" s="277"/>
      <c r="G27" s="272"/>
      <c r="H27" s="272"/>
      <c r="I27" s="272"/>
      <c r="J27" s="278"/>
      <c r="K27" s="281"/>
      <c r="L27" s="282"/>
      <c r="M27" s="246"/>
    </row>
    <row r="28" spans="3:12" ht="15">
      <c r="C28" s="272"/>
      <c r="D28" s="282"/>
      <c r="E28" s="283"/>
      <c r="F28" s="276"/>
      <c r="G28" s="272"/>
      <c r="H28" s="272"/>
      <c r="I28" s="272"/>
      <c r="J28" s="281"/>
      <c r="K28" s="284"/>
      <c r="L28" s="272"/>
    </row>
    <row r="29" spans="2:13" ht="15">
      <c r="B29" s="17"/>
      <c r="C29" s="277"/>
      <c r="D29" s="277"/>
      <c r="E29" s="280"/>
      <c r="F29" s="284"/>
      <c r="G29" s="272"/>
      <c r="H29" s="272"/>
      <c r="I29" s="275"/>
      <c r="J29" s="272"/>
      <c r="K29" s="279"/>
      <c r="L29" s="277"/>
      <c r="M29" s="17"/>
    </row>
    <row r="30" spans="2:13" ht="15">
      <c r="B30" s="17"/>
      <c r="C30" s="277"/>
      <c r="D30" s="272"/>
      <c r="E30" s="277"/>
      <c r="F30" s="277"/>
      <c r="G30" s="272"/>
      <c r="H30" s="272"/>
      <c r="I30" s="272"/>
      <c r="J30" s="279"/>
      <c r="K30" s="277"/>
      <c r="L30" s="277"/>
      <c r="M30" s="17"/>
    </row>
    <row r="31" spans="5:6" ht="15">
      <c r="E31" s="17"/>
      <c r="F31" s="17"/>
    </row>
    <row r="32" spans="5:14" ht="15.75" thickBot="1">
      <c r="E32" s="17"/>
      <c r="N32" s="172"/>
    </row>
    <row r="33" spans="1:14" ht="16.5" thickBot="1">
      <c r="A33" s="127"/>
      <c r="B33" s="128" t="s">
        <v>76</v>
      </c>
      <c r="C33" s="129"/>
      <c r="D33" s="130"/>
      <c r="F33" t="s">
        <v>6</v>
      </c>
      <c r="I33" s="146" t="s">
        <v>3</v>
      </c>
      <c r="J33" s="248">
        <f>I13</f>
        <v>0</v>
      </c>
      <c r="K33" s="148"/>
      <c r="L33" s="149"/>
      <c r="M33" s="249"/>
      <c r="N33" s="114"/>
    </row>
    <row r="34" spans="9:14" ht="15.75" thickBot="1">
      <c r="I34" s="146" t="s">
        <v>4</v>
      </c>
      <c r="J34" s="248">
        <f>F13</f>
        <v>0</v>
      </c>
      <c r="K34" s="148"/>
      <c r="L34" s="149"/>
      <c r="M34" s="249"/>
      <c r="N34" s="172"/>
    </row>
    <row r="35" spans="2:14" ht="15.75" thickBot="1">
      <c r="B35" s="126"/>
      <c r="I35" s="146" t="s">
        <v>7</v>
      </c>
      <c r="J35" s="248">
        <f>F28</f>
        <v>0</v>
      </c>
      <c r="K35" s="250"/>
      <c r="L35" s="160"/>
      <c r="M35" s="251"/>
      <c r="N35" s="172"/>
    </row>
    <row r="36" spans="2:14" ht="16.5" thickBot="1">
      <c r="B36" s="179" t="s">
        <v>16</v>
      </c>
      <c r="C36" s="177"/>
      <c r="E36" t="s">
        <v>96</v>
      </c>
      <c r="F36" s="48"/>
      <c r="I36" s="146" t="s">
        <v>7</v>
      </c>
      <c r="J36" s="248">
        <f>I28</f>
        <v>0</v>
      </c>
      <c r="K36" s="250"/>
      <c r="L36" s="147"/>
      <c r="M36" s="251"/>
      <c r="N36" s="172"/>
    </row>
    <row r="37" spans="4:6" ht="15.75">
      <c r="D37" s="177"/>
      <c r="E37" s="48"/>
      <c r="F37" s="48"/>
    </row>
  </sheetData>
  <sheetProtection/>
  <mergeCells count="2">
    <mergeCell ref="G15:H15"/>
    <mergeCell ref="G16:H16"/>
  </mergeCells>
  <printOptions/>
  <pageMargins left="0.7086614173228347" right="0.19" top="0.7480314960629921" bottom="0.7480314960629921" header="0.31496062992125984" footer="0.31496062992125984"/>
  <pageSetup fitToHeight="1" fitToWidth="1" horizontalDpi="300" verticalDpi="300" orientation="landscape" paperSize="9" scale="70" r:id="rId4"/>
  <legacyDrawing r:id="rId3"/>
  <oleObjects>
    <oleObject progId="MSWordArt.2" shapeId="19715834" r:id="rId1"/>
    <oleObject progId="MSWordArt.2" shapeId="1971583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">
      <selection activeCell="I28" sqref="I28:J30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215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60</v>
      </c>
      <c r="D3" s="299">
        <v>2004</v>
      </c>
      <c r="E3" s="299">
        <v>45</v>
      </c>
      <c r="F3" s="323" t="s">
        <v>43</v>
      </c>
      <c r="G3" s="304" t="s">
        <v>299</v>
      </c>
      <c r="I3" s="254"/>
    </row>
    <row r="4" spans="2:9" ht="28.5" customHeight="1" thickBot="1">
      <c r="B4">
        <v>2</v>
      </c>
      <c r="C4" s="337" t="s">
        <v>64</v>
      </c>
      <c r="D4" s="299">
        <v>2006</v>
      </c>
      <c r="E4" s="299">
        <v>45</v>
      </c>
      <c r="F4" s="301" t="s">
        <v>1</v>
      </c>
      <c r="G4" s="304" t="s">
        <v>6</v>
      </c>
      <c r="I4" s="254"/>
    </row>
    <row r="5" spans="2:9" ht="28.5" customHeight="1" thickBot="1">
      <c r="B5">
        <v>3</v>
      </c>
      <c r="C5" s="337" t="s">
        <v>172</v>
      </c>
      <c r="D5" s="299"/>
      <c r="E5" s="299"/>
      <c r="F5" s="301" t="s">
        <v>122</v>
      </c>
      <c r="G5" s="304"/>
      <c r="I5" s="26" t="s">
        <v>49</v>
      </c>
    </row>
    <row r="6" spans="2:9" ht="28.5" customHeight="1">
      <c r="B6">
        <v>4</v>
      </c>
      <c r="C6" s="253"/>
      <c r="I6" s="26" t="s">
        <v>48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2004-2006 г.р. До 45 кг.не-ваза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Городишенин Матвей</v>
      </c>
      <c r="D15" s="23" t="str">
        <f>F3</f>
        <v>Череповец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Шевнин Никита</v>
      </c>
      <c r="D16" s="23" t="str">
        <f>F4</f>
        <v>Вологда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6.5" thickBot="1">
      <c r="B17" s="21">
        <v>3</v>
      </c>
      <c r="C17" s="22" t="str">
        <f>C5</f>
        <v>Сосипатров Константин</v>
      </c>
      <c r="D17" s="23" t="str">
        <f>F5</f>
        <v>Вытегра</v>
      </c>
      <c r="E17" s="25"/>
      <c r="F17" s="25"/>
      <c r="G17" s="24"/>
      <c r="H17" s="25"/>
      <c r="I17" s="25"/>
      <c r="J17" s="25"/>
      <c r="K17" s="31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7.25" thickBot="1" thickTop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Городишенин Матвей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4 0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Шевнин Никита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Сосипатров Константин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Городишенин Матвей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Шевнин Никита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Сосипатров Константин</v>
      </c>
      <c r="C30" s="294"/>
      <c r="D30" s="295"/>
      <c r="E30" s="17"/>
      <c r="F30" s="17"/>
      <c r="G30" s="17"/>
      <c r="I30" s="17"/>
      <c r="J30" s="17"/>
      <c r="K30" s="292"/>
      <c r="L30" s="294" t="str">
        <f>C15</f>
        <v>Городишенин Матвей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Городишенин Матвей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Сосипатров Константин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4 0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Шевнин Никита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85" zoomScaleNormal="85" zoomScalePageLayoutView="0" workbookViewId="0" topLeftCell="A4">
      <selection activeCell="B7" sqref="B7:F9"/>
    </sheetView>
  </sheetViews>
  <sheetFormatPr defaultColWidth="11.421875" defaultRowHeight="15"/>
  <cols>
    <col min="1" max="1" width="3.421875" style="48" customWidth="1"/>
    <col min="2" max="2" width="16.7109375" style="176" customWidth="1"/>
    <col min="3" max="3" width="3.7109375" style="177" customWidth="1"/>
    <col min="4" max="4" width="4.00390625" style="177" customWidth="1"/>
    <col min="5" max="5" width="15.7109375" style="48" customWidth="1"/>
    <col min="6" max="6" width="19.140625" style="48" customWidth="1"/>
    <col min="7" max="9" width="3.7109375" style="48" customWidth="1"/>
    <col min="10" max="10" width="4.28125" style="48" customWidth="1"/>
    <col min="11" max="15" width="3.7109375" style="48" customWidth="1"/>
    <col min="16" max="16" width="6.421875" style="48" bestFit="1" customWidth="1"/>
    <col min="17" max="17" width="4.140625" style="48" customWidth="1"/>
    <col min="18" max="18" width="7.28125" style="48" customWidth="1"/>
    <col min="19" max="19" width="5.140625" style="48" customWidth="1"/>
    <col min="20" max="20" width="5.00390625" style="48" customWidth="1"/>
    <col min="21" max="22" width="10.7109375" style="48" hidden="1" customWidth="1"/>
    <col min="23" max="23" width="2.00390625" style="48" customWidth="1"/>
    <col min="24" max="24" width="2.8515625" style="48" customWidth="1"/>
    <col min="25" max="25" width="12.7109375" style="48" customWidth="1"/>
    <col min="26" max="26" width="1.421875" style="48" customWidth="1"/>
    <col min="27" max="27" width="9.7109375" style="48" bestFit="1" customWidth="1"/>
    <col min="28" max="28" width="1.421875" style="48" customWidth="1"/>
    <col min="29" max="29" width="16.421875" style="48" customWidth="1"/>
    <col min="30" max="31" width="10.7109375" style="48" hidden="1" customWidth="1"/>
    <col min="32" max="33" width="11.421875" style="48" customWidth="1"/>
    <col min="34" max="34" width="23.421875" style="48" bestFit="1" customWidth="1"/>
    <col min="35" max="35" width="12.00390625" style="48" bestFit="1" customWidth="1"/>
    <col min="36" max="36" width="14.421875" style="48" customWidth="1"/>
    <col min="37" max="37" width="5.57421875" style="48" bestFit="1" customWidth="1"/>
    <col min="38" max="38" width="3.421875" style="48" bestFit="1" customWidth="1"/>
    <col min="39" max="39" width="9.8515625" style="48" bestFit="1" customWidth="1"/>
    <col min="40" max="16384" width="11.421875" style="48" customWidth="1"/>
  </cols>
  <sheetData>
    <row r="1" spans="2:5" ht="15">
      <c r="B1" t="s">
        <v>41</v>
      </c>
      <c r="C1" s="188"/>
      <c r="E1" s="190" t="s">
        <v>371</v>
      </c>
    </row>
    <row r="2" spans="1:12" s="193" customFormat="1" ht="16.5" thickBot="1">
      <c r="A2" s="52"/>
      <c r="B2" s="191" t="s">
        <v>45</v>
      </c>
      <c r="C2" s="189"/>
      <c r="D2" s="191"/>
      <c r="E2" s="191" t="s">
        <v>39</v>
      </c>
      <c r="G2" s="191"/>
      <c r="H2" s="191"/>
      <c r="I2" s="191"/>
      <c r="J2" s="192"/>
      <c r="K2" s="192"/>
      <c r="L2" s="192"/>
    </row>
    <row r="3" spans="1:12" s="195" customFormat="1" ht="33.75" thickBot="1">
      <c r="A3" s="225">
        <v>1</v>
      </c>
      <c r="B3" s="341" t="s">
        <v>175</v>
      </c>
      <c r="C3" s="342">
        <v>2005</v>
      </c>
      <c r="D3" s="342">
        <v>50</v>
      </c>
      <c r="E3" s="343" t="s">
        <v>131</v>
      </c>
      <c r="F3" s="344" t="s">
        <v>132</v>
      </c>
      <c r="G3" s="194"/>
      <c r="H3" s="194"/>
      <c r="I3" s="194"/>
      <c r="J3" s="196"/>
      <c r="K3" s="196"/>
      <c r="L3" s="196"/>
    </row>
    <row r="4" spans="1:12" s="195" customFormat="1" ht="33.75" thickBot="1">
      <c r="A4" s="225">
        <v>2</v>
      </c>
      <c r="B4" s="341" t="s">
        <v>239</v>
      </c>
      <c r="C4" s="342">
        <v>2006</v>
      </c>
      <c r="D4" s="342">
        <v>46</v>
      </c>
      <c r="E4" s="343" t="s">
        <v>240</v>
      </c>
      <c r="F4" s="344" t="s">
        <v>241</v>
      </c>
      <c r="G4" s="374"/>
      <c r="H4" s="374"/>
      <c r="I4" s="194"/>
      <c r="J4" s="196"/>
      <c r="K4" s="196"/>
      <c r="L4" s="196"/>
    </row>
    <row r="5" spans="1:12" s="195" customFormat="1" ht="33.75" thickBot="1">
      <c r="A5" s="225">
        <v>3</v>
      </c>
      <c r="B5" s="355" t="s">
        <v>280</v>
      </c>
      <c r="C5" s="356"/>
      <c r="D5" s="356"/>
      <c r="E5" s="353" t="s">
        <v>203</v>
      </c>
      <c r="F5" s="354"/>
      <c r="G5" s="388"/>
      <c r="H5" s="388"/>
      <c r="I5" s="194"/>
      <c r="J5" s="196"/>
      <c r="K5" s="196"/>
      <c r="L5" s="196"/>
    </row>
    <row r="6" spans="1:8" s="197" customFormat="1" ht="17.25" thickBot="1">
      <c r="A6" s="226">
        <v>4</v>
      </c>
      <c r="B6" s="383"/>
      <c r="C6" s="384"/>
      <c r="D6" s="384"/>
      <c r="E6" s="343"/>
      <c r="F6" s="385"/>
      <c r="G6" s="386"/>
      <c r="H6" s="386"/>
    </row>
    <row r="7" spans="1:9" s="197" customFormat="1" ht="33.75" thickBot="1">
      <c r="A7" s="226">
        <v>5</v>
      </c>
      <c r="B7" s="341" t="s">
        <v>293</v>
      </c>
      <c r="C7" s="342">
        <v>2006</v>
      </c>
      <c r="D7" s="342">
        <v>50</v>
      </c>
      <c r="E7" s="367" t="s">
        <v>43</v>
      </c>
      <c r="F7" s="396" t="s">
        <v>146</v>
      </c>
      <c r="G7" s="374"/>
      <c r="H7" s="374"/>
      <c r="I7" s="386"/>
    </row>
    <row r="8" spans="1:8" s="197" customFormat="1" ht="33.75" thickBot="1">
      <c r="A8" s="226">
        <v>6</v>
      </c>
      <c r="B8" s="355" t="s">
        <v>71</v>
      </c>
      <c r="C8" s="356">
        <v>2006</v>
      </c>
      <c r="D8" s="356">
        <v>50</v>
      </c>
      <c r="E8" s="353" t="s">
        <v>1</v>
      </c>
      <c r="F8" s="354" t="s">
        <v>6</v>
      </c>
      <c r="G8" s="374"/>
      <c r="H8" s="374"/>
    </row>
    <row r="9" spans="1:6" ht="33.75" thickBot="1">
      <c r="A9" s="227">
        <v>7</v>
      </c>
      <c r="B9" s="383" t="s">
        <v>337</v>
      </c>
      <c r="C9" s="384"/>
      <c r="D9" s="384"/>
      <c r="E9" s="343" t="s">
        <v>122</v>
      </c>
      <c r="F9" s="344"/>
    </row>
    <row r="10" spans="1:6" ht="17.25" thickBot="1">
      <c r="A10" s="228">
        <v>8</v>
      </c>
      <c r="B10" s="365"/>
      <c r="C10" s="366"/>
      <c r="D10" s="366"/>
      <c r="E10" s="343"/>
      <c r="F10" s="344"/>
    </row>
    <row r="11" spans="2:30" ht="16.5" thickBot="1">
      <c r="B11" s="49"/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 t="e">
        <f>IF(#REF!="",IF(#REF!="",IF(#REF!="",2,3),4),5)</f>
        <v>#REF!</v>
      </c>
      <c r="V11" s="51"/>
      <c r="Y11" s="53"/>
      <c r="Z11" s="53"/>
      <c r="AA11" s="53"/>
      <c r="AB11" s="53"/>
      <c r="AD11" s="52"/>
    </row>
    <row r="12" spans="1:30" ht="21" thickBot="1">
      <c r="A12" s="54"/>
      <c r="B12" s="415" t="s">
        <v>53</v>
      </c>
      <c r="C12" s="416"/>
      <c r="D12" s="416"/>
      <c r="E12" s="417"/>
      <c r="F12" s="203" t="s">
        <v>17</v>
      </c>
      <c r="G12" s="204"/>
      <c r="H12" s="205">
        <v>1</v>
      </c>
      <c r="I12" s="206"/>
      <c r="J12" s="207">
        <v>2</v>
      </c>
      <c r="K12" s="206"/>
      <c r="L12" s="207">
        <v>3</v>
      </c>
      <c r="M12" s="206"/>
      <c r="N12" s="207">
        <v>4</v>
      </c>
      <c r="O12" s="208"/>
      <c r="P12" s="55" t="s">
        <v>18</v>
      </c>
      <c r="Q12" s="56" t="s">
        <v>19</v>
      </c>
      <c r="R12" s="57" t="s">
        <v>20</v>
      </c>
      <c r="S12" s="58"/>
      <c r="T12" s="58"/>
      <c r="U12" s="52" t="e">
        <f>IF(#REF!="",IF(#REF!="",IF(#REF!="",2,3),4),5)</f>
        <v>#REF!</v>
      </c>
      <c r="V12" s="58"/>
      <c r="Y12" s="53"/>
      <c r="Z12" s="53"/>
      <c r="AA12" s="59"/>
      <c r="AB12" s="59"/>
      <c r="AD12" s="52"/>
    </row>
    <row r="13" spans="1:26" ht="16.5" thickBot="1">
      <c r="A13" s="60"/>
      <c r="B13" s="434" t="str">
        <f>B3</f>
        <v>Ерыкалов Матвей</v>
      </c>
      <c r="C13" s="435"/>
      <c r="D13" s="435"/>
      <c r="E13" s="435"/>
      <c r="F13" s="61" t="str">
        <f>E3</f>
        <v>Тотьма</v>
      </c>
      <c r="G13" s="62"/>
      <c r="H13" s="63"/>
      <c r="I13" s="64"/>
      <c r="J13" s="65"/>
      <c r="K13" s="66"/>
      <c r="L13" s="65"/>
      <c r="M13" s="67"/>
      <c r="N13" s="233"/>
      <c r="O13" s="69"/>
      <c r="P13" s="70"/>
      <c r="Q13" s="71"/>
      <c r="R13" s="72"/>
      <c r="S13" s="73"/>
      <c r="T13" s="73"/>
      <c r="U13" s="53">
        <f>IF(R13="",0,R13)</f>
        <v>0</v>
      </c>
      <c r="V13" s="53" t="e">
        <f>IF(#REF!="",0,#REF!)</f>
        <v>#REF!</v>
      </c>
      <c r="Y13" s="53"/>
      <c r="Z13" s="53"/>
    </row>
    <row r="14" spans="1:26" ht="16.5" thickBot="1">
      <c r="A14" s="60"/>
      <c r="B14" s="434" t="str">
        <f>B4</f>
        <v>Логиновский Михаил</v>
      </c>
      <c r="C14" s="435"/>
      <c r="D14" s="435"/>
      <c r="E14" s="435"/>
      <c r="F14" s="61" t="str">
        <f>E4</f>
        <v>Вологда, БК "Армада"</v>
      </c>
      <c r="G14" s="62"/>
      <c r="H14" s="74"/>
      <c r="I14" s="67"/>
      <c r="J14" s="75"/>
      <c r="K14" s="64"/>
      <c r="L14" s="65"/>
      <c r="M14" s="67"/>
      <c r="N14" s="68"/>
      <c r="O14" s="69"/>
      <c r="P14" s="70"/>
      <c r="Q14" s="76"/>
      <c r="R14" s="72"/>
      <c r="S14" s="73"/>
      <c r="T14" s="73"/>
      <c r="U14" s="53">
        <f>IF(R14="",0,R14)</f>
        <v>0</v>
      </c>
      <c r="V14" s="53" t="e">
        <f>IF(#REF!="",0,#REF!)</f>
        <v>#REF!</v>
      </c>
      <c r="Y14" s="77" t="s">
        <v>21</v>
      </c>
      <c r="Z14" s="53"/>
    </row>
    <row r="15" spans="1:33" ht="16.5" customHeight="1" thickBot="1">
      <c r="A15" s="60"/>
      <c r="B15" s="436" t="str">
        <f>B5</f>
        <v>Богданов Артем</v>
      </c>
      <c r="C15" s="437"/>
      <c r="D15" s="437"/>
      <c r="E15" s="437"/>
      <c r="F15" s="61" t="str">
        <f>E5</f>
        <v>Архангельск</v>
      </c>
      <c r="G15" s="62"/>
      <c r="H15" s="74"/>
      <c r="I15" s="67"/>
      <c r="J15" s="65"/>
      <c r="K15" s="67"/>
      <c r="L15" s="75"/>
      <c r="M15" s="64"/>
      <c r="N15" s="232"/>
      <c r="O15" s="69"/>
      <c r="P15" s="70"/>
      <c r="Q15" s="76"/>
      <c r="R15" s="72"/>
      <c r="S15" s="73"/>
      <c r="T15" s="73"/>
      <c r="U15" s="53">
        <f>IF(R15="",0,R15)</f>
        <v>0</v>
      </c>
      <c r="V15" s="53" t="e">
        <f>IF(#REF!="",0,#REF!)</f>
        <v>#REF!</v>
      </c>
      <c r="X15" s="53"/>
      <c r="Y15" s="421" t="str">
        <f>турнир!C1</f>
        <v>Открытое Первенство Вологодской области по джиу-джитсу 27-28.01.2018
</v>
      </c>
      <c r="Z15" s="421"/>
      <c r="AA15" s="421"/>
      <c r="AB15" s="421"/>
      <c r="AC15" s="421"/>
      <c r="AD15" s="421"/>
      <c r="AE15" s="421"/>
      <c r="AF15" s="421"/>
      <c r="AG15" s="421"/>
    </row>
    <row r="16" spans="1:33" ht="23.25" customHeight="1" thickBot="1">
      <c r="A16" s="60"/>
      <c r="B16" s="422">
        <f>B6</f>
        <v>0</v>
      </c>
      <c r="C16" s="423"/>
      <c r="D16" s="423"/>
      <c r="E16" s="423"/>
      <c r="F16" s="202">
        <f>E6</f>
        <v>0</v>
      </c>
      <c r="G16" s="79"/>
      <c r="H16" s="80"/>
      <c r="I16" s="231"/>
      <c r="J16" s="82"/>
      <c r="K16" s="81"/>
      <c r="L16" s="82"/>
      <c r="M16" s="231"/>
      <c r="N16" s="83"/>
      <c r="O16" s="84"/>
      <c r="P16" s="85"/>
      <c r="Q16" s="86"/>
      <c r="R16" s="72"/>
      <c r="S16" s="73"/>
      <c r="T16" s="73"/>
      <c r="U16" s="53">
        <f>IF(R16="",0,R16)</f>
        <v>0</v>
      </c>
      <c r="V16" s="53" t="e">
        <f>IF(#REF!="",0,#REF!)</f>
        <v>#REF!</v>
      </c>
      <c r="X16" s="53"/>
      <c r="Y16" s="421"/>
      <c r="Z16" s="421"/>
      <c r="AA16" s="421"/>
      <c r="AB16" s="421"/>
      <c r="AC16" s="421"/>
      <c r="AD16" s="421"/>
      <c r="AE16" s="421"/>
      <c r="AF16" s="421"/>
      <c r="AG16" s="421"/>
    </row>
    <row r="17" spans="1:29" ht="16.5" thickBot="1">
      <c r="A17" s="87"/>
      <c r="B17" s="49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X17" s="53"/>
      <c r="Z17" s="53"/>
      <c r="AB17" s="53"/>
      <c r="AC17" s="53"/>
    </row>
    <row r="18" spans="1:38" ht="16.5" thickTop="1">
      <c r="A18" s="87"/>
      <c r="B18" s="88" t="s">
        <v>22</v>
      </c>
      <c r="C18" s="50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X18" s="53"/>
      <c r="Y18" s="89"/>
      <c r="Z18" s="90"/>
      <c r="AA18" s="89"/>
      <c r="AB18" s="53"/>
      <c r="AC18" s="91" t="s">
        <v>23</v>
      </c>
      <c r="AG18" s="92"/>
      <c r="AH18" s="2"/>
      <c r="AI18" s="92"/>
      <c r="AJ18" s="92"/>
      <c r="AK18" s="93"/>
      <c r="AL18" s="94"/>
    </row>
    <row r="19" spans="1:38" ht="43.5" thickBot="1">
      <c r="A19" s="87"/>
      <c r="B19" s="49"/>
      <c r="C19" s="50"/>
      <c r="D19" s="50"/>
      <c r="E19" s="51"/>
      <c r="F19" s="51"/>
      <c r="G19" s="95"/>
      <c r="H19" s="51"/>
      <c r="I19" s="51"/>
      <c r="J19" s="51"/>
      <c r="K19" s="51"/>
      <c r="L19" s="96"/>
      <c r="M19" s="51"/>
      <c r="N19" s="51"/>
      <c r="O19" s="51"/>
      <c r="P19" s="51"/>
      <c r="Q19" s="51"/>
      <c r="R19" s="51"/>
      <c r="S19" s="51"/>
      <c r="T19" s="51"/>
      <c r="U19" s="51"/>
      <c r="V19" s="51"/>
      <c r="X19" s="53"/>
      <c r="Y19" s="53"/>
      <c r="Z19" s="53"/>
      <c r="AA19" s="53"/>
      <c r="AB19" s="53"/>
      <c r="AC19" s="198" t="str">
        <f>E1</f>
        <v>2004-2006 г.р. до 50 кг. Не-ваза</v>
      </c>
      <c r="AG19" s="9"/>
      <c r="AH19" s="97"/>
      <c r="AI19" s="9"/>
      <c r="AJ19" s="9"/>
      <c r="AK19" s="98"/>
      <c r="AL19" s="99"/>
    </row>
    <row r="20" spans="1:39" ht="17.25" thickBot="1" thickTop="1">
      <c r="A20" s="87"/>
      <c r="B20" s="100" t="s">
        <v>24</v>
      </c>
      <c r="C20" s="199">
        <v>1</v>
      </c>
      <c r="D20" s="424" t="str">
        <f>B13</f>
        <v>Ерыкалов Матвей</v>
      </c>
      <c r="E20" s="425"/>
      <c r="F20" s="214" t="str">
        <f>B14</f>
        <v>Логиновский Михаил</v>
      </c>
      <c r="G20" s="220"/>
      <c r="H20" s="220"/>
      <c r="I20" s="96"/>
      <c r="J20" s="100" t="s">
        <v>25</v>
      </c>
      <c r="K20" s="101">
        <v>6</v>
      </c>
      <c r="L20" s="426" t="str">
        <f>B13</f>
        <v>Ерыкалов Матвей</v>
      </c>
      <c r="M20" s="427"/>
      <c r="N20" s="427"/>
      <c r="O20" s="428"/>
      <c r="P20" s="222" t="str">
        <f>B15</f>
        <v>Богданов Артем</v>
      </c>
      <c r="Q20" s="215"/>
      <c r="R20" s="215"/>
      <c r="S20" s="220"/>
      <c r="T20" s="220"/>
      <c r="U20" s="96"/>
      <c r="V20" s="96"/>
      <c r="X20" s="104" t="s">
        <v>26</v>
      </c>
      <c r="Y20" s="105"/>
      <c r="Z20" s="106"/>
      <c r="AA20" s="53"/>
      <c r="AB20" s="53"/>
      <c r="AG20" s="9"/>
      <c r="AH20" s="97"/>
      <c r="AI20" s="9"/>
      <c r="AJ20" s="9"/>
      <c r="AK20" s="98"/>
      <c r="AL20" s="99"/>
      <c r="AM20" s="107"/>
    </row>
    <row r="21" spans="1:39" ht="16.5" thickBot="1">
      <c r="A21" s="87"/>
      <c r="B21" s="100" t="s">
        <v>27</v>
      </c>
      <c r="C21" s="200">
        <v>2</v>
      </c>
      <c r="D21" s="429" t="str">
        <f>B15</f>
        <v>Богданов Артем</v>
      </c>
      <c r="E21" s="430"/>
      <c r="F21" s="216">
        <f>B16</f>
        <v>0</v>
      </c>
      <c r="G21" s="230"/>
      <c r="H21" s="221"/>
      <c r="I21" s="96"/>
      <c r="J21" s="100" t="s">
        <v>28</v>
      </c>
      <c r="K21" s="108">
        <v>9</v>
      </c>
      <c r="L21" s="431" t="str">
        <f>B14</f>
        <v>Логиновский Михаил</v>
      </c>
      <c r="M21" s="432"/>
      <c r="N21" s="432"/>
      <c r="O21" s="404"/>
      <c r="P21" s="223">
        <f>B16</f>
        <v>0</v>
      </c>
      <c r="Q21" s="217"/>
      <c r="R21" s="217"/>
      <c r="S21" s="221"/>
      <c r="T21" s="221"/>
      <c r="U21" s="96"/>
      <c r="V21" s="96"/>
      <c r="X21" s="53"/>
      <c r="Y21" s="53"/>
      <c r="Z21" s="112"/>
      <c r="AA21" s="113"/>
      <c r="AB21" s="114"/>
      <c r="AG21" s="115"/>
      <c r="AH21" s="97"/>
      <c r="AI21" s="9"/>
      <c r="AJ21" s="9"/>
      <c r="AK21" s="99"/>
      <c r="AL21" s="99"/>
      <c r="AM21" s="107"/>
    </row>
    <row r="22" spans="1:39" ht="16.5" thickBot="1">
      <c r="A22" s="87"/>
      <c r="B22" s="116" t="s">
        <v>29</v>
      </c>
      <c r="C22" s="201">
        <v>5</v>
      </c>
      <c r="D22" s="438" t="str">
        <f>B14</f>
        <v>Логиновский Михаил</v>
      </c>
      <c r="E22" s="439"/>
      <c r="F22" s="218" t="str">
        <f>B15</f>
        <v>Богданов Артем</v>
      </c>
      <c r="G22" s="221"/>
      <c r="H22" s="221"/>
      <c r="I22" s="96"/>
      <c r="J22" s="116" t="s">
        <v>30</v>
      </c>
      <c r="K22" s="117">
        <v>10</v>
      </c>
      <c r="L22" s="413" t="str">
        <f>B13</f>
        <v>Ерыкалов Матвей</v>
      </c>
      <c r="M22" s="414"/>
      <c r="N22" s="414"/>
      <c r="O22" s="409"/>
      <c r="P22" s="224">
        <f>B16</f>
        <v>0</v>
      </c>
      <c r="Q22" s="219"/>
      <c r="R22" s="219"/>
      <c r="S22" s="229"/>
      <c r="T22" s="221"/>
      <c r="U22" s="96"/>
      <c r="V22" s="96"/>
      <c r="X22" s="104"/>
      <c r="Z22" s="120"/>
      <c r="AA22" s="242"/>
      <c r="AB22" s="121"/>
      <c r="AC22" s="122"/>
      <c r="AG22" s="123"/>
      <c r="AH22" s="124"/>
      <c r="AI22" s="123"/>
      <c r="AJ22" s="123"/>
      <c r="AK22" s="9"/>
      <c r="AL22" s="123"/>
      <c r="AM22" s="123"/>
    </row>
    <row r="23" spans="1:39" ht="16.5" thickBot="1">
      <c r="A23" s="125"/>
      <c r="B23" s="126"/>
      <c r="C23" s="127"/>
      <c r="D23" s="128"/>
      <c r="E23" s="129"/>
      <c r="F23" s="130"/>
      <c r="G23" s="131"/>
      <c r="H23" s="131"/>
      <c r="I23" s="132"/>
      <c r="J23" s="126"/>
      <c r="K23" s="127"/>
      <c r="L23" s="399"/>
      <c r="M23" s="399"/>
      <c r="N23" s="399"/>
      <c r="O23" s="399"/>
      <c r="P23" s="128"/>
      <c r="Q23" s="133"/>
      <c r="R23" s="129"/>
      <c r="S23" s="131"/>
      <c r="T23" s="131"/>
      <c r="U23" s="96"/>
      <c r="V23" s="96"/>
      <c r="X23" s="53"/>
      <c r="Y23" s="53"/>
      <c r="Z23" s="134"/>
      <c r="AA23" s="135"/>
      <c r="AB23" s="114"/>
      <c r="AC23" s="114"/>
      <c r="AG23" s="115"/>
      <c r="AH23" s="97"/>
      <c r="AI23" s="124"/>
      <c r="AJ23" s="9"/>
      <c r="AK23" s="99"/>
      <c r="AL23" s="99"/>
      <c r="AM23" s="115"/>
    </row>
    <row r="24" spans="1:39" ht="16.5" thickBot="1">
      <c r="A24" s="136"/>
      <c r="B24" s="126"/>
      <c r="C24" s="127"/>
      <c r="D24" s="128"/>
      <c r="E24" s="129"/>
      <c r="F24" s="130"/>
      <c r="G24" s="131"/>
      <c r="H24" s="131"/>
      <c r="I24" s="132"/>
      <c r="J24" s="126"/>
      <c r="K24" s="127"/>
      <c r="L24" s="399"/>
      <c r="M24" s="399"/>
      <c r="N24" s="399"/>
      <c r="O24" s="399"/>
      <c r="P24" s="128"/>
      <c r="Q24" s="133"/>
      <c r="R24" s="129"/>
      <c r="S24" s="131"/>
      <c r="T24" s="131"/>
      <c r="U24" s="96"/>
      <c r="V24" s="96"/>
      <c r="X24" s="104" t="s">
        <v>31</v>
      </c>
      <c r="Y24" s="241"/>
      <c r="Z24" s="106"/>
      <c r="AB24" s="114"/>
      <c r="AC24" s="137"/>
      <c r="AD24" s="52"/>
      <c r="AG24" s="138"/>
      <c r="AH24" s="138"/>
      <c r="AI24" s="138"/>
      <c r="AJ24" s="138"/>
      <c r="AK24" s="138"/>
      <c r="AL24" s="138"/>
      <c r="AM24" s="138"/>
    </row>
    <row r="25" spans="2:39" ht="16.5" thickBot="1">
      <c r="B25" s="49"/>
      <c r="C25" s="50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X25" s="104"/>
      <c r="AB25" s="114"/>
      <c r="AC25" s="242"/>
      <c r="AD25" s="139">
        <f>IF(AA22="","",AA22)</f>
      </c>
      <c r="AG25" s="9"/>
      <c r="AH25" s="124"/>
      <c r="AI25" s="124"/>
      <c r="AJ25" s="9"/>
      <c r="AK25" s="99"/>
      <c r="AL25" s="99"/>
      <c r="AM25" s="9"/>
    </row>
    <row r="26" spans="1:30" ht="16.5" thickBot="1">
      <c r="A26" s="140"/>
      <c r="B26" s="415" t="s">
        <v>53</v>
      </c>
      <c r="C26" s="416"/>
      <c r="D26" s="416"/>
      <c r="E26" s="417"/>
      <c r="F26" s="203" t="s">
        <v>17</v>
      </c>
      <c r="G26" s="209"/>
      <c r="H26" s="207">
        <v>1</v>
      </c>
      <c r="I26" s="206"/>
      <c r="J26" s="207">
        <v>2</v>
      </c>
      <c r="K26" s="206"/>
      <c r="L26" s="207">
        <v>3</v>
      </c>
      <c r="M26" s="206"/>
      <c r="N26" s="207">
        <v>4</v>
      </c>
      <c r="O26" s="208"/>
      <c r="P26" s="210" t="s">
        <v>18</v>
      </c>
      <c r="Q26" s="211" t="s">
        <v>19</v>
      </c>
      <c r="R26" s="212" t="s">
        <v>20</v>
      </c>
      <c r="S26" s="58"/>
      <c r="T26" s="58"/>
      <c r="U26" s="58"/>
      <c r="V26" s="58"/>
      <c r="X26" s="104" t="s">
        <v>32</v>
      </c>
      <c r="Y26" s="241"/>
      <c r="Z26" s="106"/>
      <c r="AB26" s="114"/>
      <c r="AC26" s="141"/>
      <c r="AD26" s="139">
        <f>IF(AA22="","",IF(Y20=AA22,Y24,Y20))</f>
      </c>
    </row>
    <row r="27" spans="1:30" ht="16.5" thickBot="1">
      <c r="A27" s="87"/>
      <c r="B27" s="418" t="str">
        <f>B7</f>
        <v>Масленников Всеволод</v>
      </c>
      <c r="C27" s="419"/>
      <c r="D27" s="419"/>
      <c r="E27" s="420"/>
      <c r="F27" s="213" t="str">
        <f>E7</f>
        <v>Череповец</v>
      </c>
      <c r="G27" s="142"/>
      <c r="H27" s="75"/>
      <c r="I27" s="64"/>
      <c r="J27" s="65"/>
      <c r="K27" s="66"/>
      <c r="L27" s="68"/>
      <c r="M27" s="69"/>
      <c r="N27" s="68"/>
      <c r="O27" s="69"/>
      <c r="P27" s="70"/>
      <c r="Q27" s="71"/>
      <c r="R27" s="72"/>
      <c r="S27" s="73"/>
      <c r="T27" s="73"/>
      <c r="U27" s="53">
        <f>IF(R27="",0,R27)</f>
        <v>0</v>
      </c>
      <c r="V27" s="53" t="e">
        <f>IF(#REF!="",0,#REF!)</f>
        <v>#REF!</v>
      </c>
      <c r="X27" s="53"/>
      <c r="Y27" s="53"/>
      <c r="Z27" s="112"/>
      <c r="AA27" s="135"/>
      <c r="AB27" s="114"/>
      <c r="AC27" s="114"/>
      <c r="AD27" s="139">
        <f>IF(AA28="","",AA28)</f>
      </c>
    </row>
    <row r="28" spans="1:30" ht="16.5" thickBot="1">
      <c r="A28" s="87"/>
      <c r="B28" s="418" t="str">
        <f>B8</f>
        <v>Сеничев Владислав</v>
      </c>
      <c r="C28" s="419"/>
      <c r="D28" s="419"/>
      <c r="E28" s="420"/>
      <c r="F28" s="213" t="str">
        <f>E8</f>
        <v>Вологда</v>
      </c>
      <c r="G28" s="142"/>
      <c r="H28" s="65"/>
      <c r="I28" s="67"/>
      <c r="J28" s="75"/>
      <c r="K28" s="64"/>
      <c r="L28" s="68"/>
      <c r="M28" s="69"/>
      <c r="N28" s="68"/>
      <c r="O28" s="69"/>
      <c r="P28" s="70"/>
      <c r="Q28" s="76"/>
      <c r="R28" s="72"/>
      <c r="S28" s="73"/>
      <c r="T28" s="73"/>
      <c r="U28" s="53">
        <f>IF(R28="",0,R28)</f>
        <v>0</v>
      </c>
      <c r="V28" s="53" t="e">
        <f>IF(#REF!="",0,#REF!)</f>
        <v>#REF!</v>
      </c>
      <c r="X28" s="104"/>
      <c r="Z28" s="120"/>
      <c r="AA28" s="243"/>
      <c r="AB28" s="121"/>
      <c r="AC28" s="122"/>
      <c r="AD28" s="139">
        <f>IF(AA28="","",IF(Y26=AA28,Y30,Y26))</f>
      </c>
    </row>
    <row r="29" spans="1:30" ht="16.5" thickBot="1">
      <c r="A29" s="87"/>
      <c r="B29" s="418" t="str">
        <f>B9</f>
        <v>Степаненко Андрей</v>
      </c>
      <c r="C29" s="419"/>
      <c r="D29" s="419"/>
      <c r="E29" s="420"/>
      <c r="F29" s="213" t="str">
        <f>E9</f>
        <v>Вытегра</v>
      </c>
      <c r="G29" s="142"/>
      <c r="H29" s="68"/>
      <c r="I29" s="69"/>
      <c r="J29" s="68"/>
      <c r="K29" s="69"/>
      <c r="L29" s="75"/>
      <c r="M29" s="64"/>
      <c r="N29" s="68"/>
      <c r="O29" s="69"/>
      <c r="P29" s="70"/>
      <c r="Q29" s="76"/>
      <c r="R29" s="72"/>
      <c r="S29" s="73"/>
      <c r="T29" s="73"/>
      <c r="U29" s="53">
        <f>IF(R29="",0,R29)</f>
        <v>0</v>
      </c>
      <c r="V29" s="53" t="e">
        <f>IF(#REF!="",0,#REF!)</f>
        <v>#REF!</v>
      </c>
      <c r="X29" s="53"/>
      <c r="Y29" s="53"/>
      <c r="Z29" s="134"/>
      <c r="AA29" s="143"/>
      <c r="AB29" s="114"/>
      <c r="AD29" s="144" t="e">
        <f>IF(#REF!=3,#REF!,IF(#REF!=3,#REF!,IF(#REF!=3,#REF!,IF(#REF!=3,B16,IF(#REF!=3,#REF!,"")))))</f>
        <v>#REF!</v>
      </c>
    </row>
    <row r="30" spans="1:30" ht="16.5" thickBot="1">
      <c r="A30" s="87"/>
      <c r="B30" s="418"/>
      <c r="C30" s="419"/>
      <c r="D30" s="419"/>
      <c r="E30" s="420"/>
      <c r="F30" s="78"/>
      <c r="G30" s="78"/>
      <c r="H30" s="82"/>
      <c r="I30" s="81"/>
      <c r="J30" s="82"/>
      <c r="K30" s="81"/>
      <c r="L30" s="82"/>
      <c r="M30" s="81"/>
      <c r="N30" s="83"/>
      <c r="O30" s="84"/>
      <c r="P30" s="85"/>
      <c r="Q30" s="86"/>
      <c r="R30" s="72"/>
      <c r="S30" s="73"/>
      <c r="T30" s="73"/>
      <c r="U30" s="53">
        <f>IF(R30="",0,R30)</f>
        <v>0</v>
      </c>
      <c r="V30" s="53" t="e">
        <f>IF(#REF!="",0,#REF!)</f>
        <v>#REF!</v>
      </c>
      <c r="X30" s="104" t="s">
        <v>33</v>
      </c>
      <c r="Y30" s="105"/>
      <c r="Z30" s="106"/>
      <c r="AA30" s="53"/>
      <c r="AB30" s="53"/>
      <c r="AC30" s="53"/>
      <c r="AD30" s="144" t="e">
        <f>IF(#REF!=3,B27,IF(#REF!=3,B28,IF(#REF!=3,B29,IF(#REF!=3,B30,IF(#REF!=3,#REF!,"")))))</f>
        <v>#REF!</v>
      </c>
    </row>
    <row r="31" spans="1:30" ht="16.5" thickBot="1">
      <c r="A31" s="87"/>
      <c r="B31" s="49"/>
      <c r="C31" s="50"/>
      <c r="D31" s="50"/>
      <c r="E31" s="51"/>
      <c r="F31" s="51"/>
      <c r="G31" s="51"/>
      <c r="H31" s="14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Y31" s="53"/>
      <c r="Z31" s="53"/>
      <c r="AA31" s="53"/>
      <c r="AB31" s="53"/>
      <c r="AD31"/>
    </row>
    <row r="32" spans="1:31" ht="16.5" thickBot="1">
      <c r="A32" s="87"/>
      <c r="B32" s="88" t="s">
        <v>22</v>
      </c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146" t="s">
        <v>3</v>
      </c>
      <c r="Y32" s="244"/>
      <c r="Z32" s="148"/>
      <c r="AA32" s="149"/>
      <c r="AB32" s="150"/>
      <c r="AC32" s="151"/>
      <c r="AD32" s="152">
        <f>IF(AD25="","",IF(AD25=$B$29,$B$29&amp;", "&amp;$E$29,IF(AD25=$B$30,$B$30&amp;", "&amp;$E$30,IF(AD25=#REF!,#REF!&amp;", "&amp;#REF!,""))))</f>
      </c>
      <c r="AE32" s="144">
        <f>IF(AD25=$B$30,$F$30,IF(AD25=#REF!,#REF!,""))</f>
        <v>0</v>
      </c>
    </row>
    <row r="33" spans="1:30" ht="16.5" thickBot="1">
      <c r="A33" s="87"/>
      <c r="B33" s="49"/>
      <c r="C33" s="50"/>
      <c r="D33" s="50"/>
      <c r="E33" s="51"/>
      <c r="F33" s="51"/>
      <c r="G33" s="51"/>
      <c r="H33" s="51"/>
      <c r="I33" s="51"/>
      <c r="J33" s="51"/>
      <c r="K33" s="51"/>
      <c r="L33" s="153"/>
      <c r="M33" s="51"/>
      <c r="N33" s="51"/>
      <c r="O33" s="51"/>
      <c r="P33" s="51"/>
      <c r="Q33" s="51"/>
      <c r="R33" s="51"/>
      <c r="S33" s="51"/>
      <c r="T33" s="51"/>
      <c r="U33" s="51"/>
      <c r="V33" s="51"/>
      <c r="Y33" s="147"/>
      <c r="Z33" s="154"/>
      <c r="AA33" s="154"/>
      <c r="AB33" s="149"/>
      <c r="AD33" s="144"/>
    </row>
    <row r="34" spans="1:31" ht="16.5" thickBot="1">
      <c r="A34" s="87"/>
      <c r="B34" s="100" t="s">
        <v>24</v>
      </c>
      <c r="C34" s="199">
        <v>3</v>
      </c>
      <c r="D34" s="433" t="str">
        <f>B27</f>
        <v>Масленников Всеволод</v>
      </c>
      <c r="E34" s="428"/>
      <c r="F34" s="155" t="str">
        <f>B28</f>
        <v>Сеничев Владислав</v>
      </c>
      <c r="G34" s="102"/>
      <c r="H34" s="103"/>
      <c r="I34" s="51"/>
      <c r="J34" s="100" t="s">
        <v>25</v>
      </c>
      <c r="K34" s="101">
        <v>8</v>
      </c>
      <c r="L34" s="400" t="str">
        <f>B27</f>
        <v>Масленников Всеволод</v>
      </c>
      <c r="M34" s="401"/>
      <c r="N34" s="401"/>
      <c r="O34" s="402"/>
      <c r="P34" s="156"/>
      <c r="Q34" s="186" t="str">
        <f>B29</f>
        <v>Степаненко Андрей</v>
      </c>
      <c r="R34" s="157"/>
      <c r="S34" s="158"/>
      <c r="T34" s="159"/>
      <c r="U34" s="96"/>
      <c r="V34" s="96"/>
      <c r="X34" s="146" t="s">
        <v>4</v>
      </c>
      <c r="Y34" s="244"/>
      <c r="Z34" s="148"/>
      <c r="AA34" s="149"/>
      <c r="AB34" s="160"/>
      <c r="AC34" s="151"/>
      <c r="AD34" s="152">
        <f>IF(AD26="","",IF(AD26=$B$29,$B$29&amp;", "&amp;$E$29,IF(AD26=$B$30,$B$30&amp;", "&amp;$E$30,IF(AD26=#REF!,#REF!&amp;", "&amp;#REF!,""))))</f>
      </c>
      <c r="AE34" s="144">
        <f>IF(AD26=$B$30,$F$30,IF(AD26=#REF!,#REF!,""))</f>
        <v>0</v>
      </c>
    </row>
    <row r="35" spans="1:31" ht="16.5" thickBot="1">
      <c r="A35" s="87"/>
      <c r="B35" s="100" t="s">
        <v>27</v>
      </c>
      <c r="C35" s="200">
        <v>4</v>
      </c>
      <c r="D35" s="403" t="str">
        <f>B29</f>
        <v>Степаненко Андрей</v>
      </c>
      <c r="E35" s="404"/>
      <c r="F35" s="109"/>
      <c r="G35" s="110"/>
      <c r="H35" s="111"/>
      <c r="I35" s="51"/>
      <c r="J35" s="100" t="s">
        <v>28</v>
      </c>
      <c r="K35" s="108">
        <v>11</v>
      </c>
      <c r="L35" s="405" t="str">
        <f>B28</f>
        <v>Сеничев Владислав</v>
      </c>
      <c r="M35" s="406"/>
      <c r="N35" s="406"/>
      <c r="O35" s="407"/>
      <c r="P35" s="161"/>
      <c r="Q35" s="162"/>
      <c r="R35" s="163"/>
      <c r="S35" s="164"/>
      <c r="T35" s="165"/>
      <c r="U35" s="96"/>
      <c r="V35" s="96"/>
      <c r="X35" s="146" t="s">
        <v>7</v>
      </c>
      <c r="Y35" s="244"/>
      <c r="Z35" s="148"/>
      <c r="AA35" s="147"/>
      <c r="AB35" s="147"/>
      <c r="AC35" s="151"/>
      <c r="AD35" s="152">
        <f>IF(AD27="","",IF(AD27=$B$29,$B$29&amp;", "&amp;$E$29,IF(AD27=$B$30,$B$30&amp;", "&amp;$E$30,IF(AD27=#REF!,#REF!&amp;", "&amp;#REF!,""))))</f>
      </c>
      <c r="AE35" s="144">
        <f>IF(AD27=$B$30,$F$30,IF(AD27=#REF!,#REF!,""))</f>
        <v>0</v>
      </c>
    </row>
    <row r="36" spans="1:31" ht="16.5" thickBot="1">
      <c r="A36" s="87"/>
      <c r="B36" s="116" t="s">
        <v>29</v>
      </c>
      <c r="C36" s="201">
        <v>7</v>
      </c>
      <c r="D36" s="408" t="str">
        <f>B28</f>
        <v>Сеничев Владислав</v>
      </c>
      <c r="E36" s="409"/>
      <c r="F36" s="166" t="str">
        <f>B29</f>
        <v>Степаненко Андрей</v>
      </c>
      <c r="G36" s="118"/>
      <c r="H36" s="119"/>
      <c r="I36" s="51"/>
      <c r="J36" s="116" t="s">
        <v>30</v>
      </c>
      <c r="K36" s="117">
        <v>12</v>
      </c>
      <c r="L36" s="410" t="str">
        <f>B27</f>
        <v>Масленников Всеволод</v>
      </c>
      <c r="M36" s="411"/>
      <c r="N36" s="411"/>
      <c r="O36" s="412"/>
      <c r="P36" s="167"/>
      <c r="Q36" s="168"/>
      <c r="R36" s="169"/>
      <c r="S36" s="170"/>
      <c r="T36" s="171"/>
      <c r="U36" s="96"/>
      <c r="V36" s="96"/>
      <c r="X36" s="234" t="s">
        <v>7</v>
      </c>
      <c r="Y36" s="318"/>
      <c r="Z36" s="235"/>
      <c r="AA36" s="150"/>
      <c r="AB36" s="150"/>
      <c r="AC36" s="236"/>
      <c r="AD36" s="144">
        <f>IF(AD28="","",IF(AD28=$B$29,$B$29&amp;", "&amp;$E$29,IF(AD28=$B$30,$B$30&amp;", "&amp;$E$30,IF(AD28=#REF!,#REF!&amp;", "&amp;#REF!,""))))</f>
      </c>
      <c r="AE36" s="144">
        <f>IF(AD28=$B$30,$F$30,IF(AD28=#REF!,#REF!,""))</f>
        <v>0</v>
      </c>
    </row>
    <row r="37" spans="1:31" ht="16.5" thickBot="1">
      <c r="A37" s="60"/>
      <c r="B37" s="126"/>
      <c r="C37" s="127"/>
      <c r="D37" s="128"/>
      <c r="E37" s="129"/>
      <c r="F37" s="130"/>
      <c r="G37" s="131"/>
      <c r="H37" s="131"/>
      <c r="I37" s="132"/>
      <c r="J37" s="126"/>
      <c r="K37" s="127"/>
      <c r="L37" s="399"/>
      <c r="M37" s="399"/>
      <c r="N37" s="399"/>
      <c r="O37" s="399"/>
      <c r="P37" s="128"/>
      <c r="Q37" s="133"/>
      <c r="R37" s="129"/>
      <c r="S37" s="131"/>
      <c r="T37" s="131"/>
      <c r="U37" s="96"/>
      <c r="V37" s="96"/>
      <c r="X37" s="146" t="s">
        <v>56</v>
      </c>
      <c r="Y37" s="147"/>
      <c r="Z37" s="148"/>
      <c r="AA37" s="147"/>
      <c r="AB37" s="147"/>
      <c r="AC37" s="151"/>
      <c r="AD37" s="144"/>
      <c r="AE37" s="144"/>
    </row>
    <row r="38" spans="1:31" ht="15.75">
      <c r="A38" s="173" t="s">
        <v>34</v>
      </c>
      <c r="B38" s="126"/>
      <c r="C38" s="127"/>
      <c r="D38" s="128"/>
      <c r="E38" s="129"/>
      <c r="F38" s="130"/>
      <c r="G38" s="131"/>
      <c r="H38" s="131"/>
      <c r="I38" s="174" t="s">
        <v>6</v>
      </c>
      <c r="J38" s="126"/>
      <c r="K38" s="127"/>
      <c r="L38" s="399"/>
      <c r="M38" s="399"/>
      <c r="N38" s="399"/>
      <c r="O38" s="399"/>
      <c r="P38" s="128"/>
      <c r="Q38" s="133"/>
      <c r="R38" s="129"/>
      <c r="S38" s="131"/>
      <c r="T38" s="131"/>
      <c r="U38" s="96"/>
      <c r="V38" s="96"/>
      <c r="X38" s="237" t="s">
        <v>56</v>
      </c>
      <c r="Y38" s="238"/>
      <c r="Z38" s="239"/>
      <c r="AA38" s="238"/>
      <c r="AB38" s="238"/>
      <c r="AC38" s="240"/>
      <c r="AD38" s="144"/>
      <c r="AE38" s="144"/>
    </row>
    <row r="39" spans="1:29" ht="15.75">
      <c r="A39" s="175"/>
      <c r="X39" s="114"/>
      <c r="Y39" s="114"/>
      <c r="Z39" s="114"/>
      <c r="AA39" s="114"/>
      <c r="AB39" s="114"/>
      <c r="AC39" s="114"/>
    </row>
    <row r="40" spans="1:9" ht="15.75">
      <c r="A40" s="178" t="s">
        <v>16</v>
      </c>
      <c r="B40" s="179"/>
      <c r="I40" s="180" t="s">
        <v>96</v>
      </c>
    </row>
  </sheetData>
  <sheetProtection/>
  <mergeCells count="27">
    <mergeCell ref="B30:E30"/>
    <mergeCell ref="D34:E34"/>
    <mergeCell ref="B12:E12"/>
    <mergeCell ref="B13:E13"/>
    <mergeCell ref="B14:E14"/>
    <mergeCell ref="B15:E15"/>
    <mergeCell ref="Y15:AG16"/>
    <mergeCell ref="B16:E16"/>
    <mergeCell ref="D20:E20"/>
    <mergeCell ref="L20:O20"/>
    <mergeCell ref="D21:E21"/>
    <mergeCell ref="L21:O21"/>
    <mergeCell ref="D22:E22"/>
    <mergeCell ref="L22:O22"/>
    <mergeCell ref="L23:O23"/>
    <mergeCell ref="L24:O24"/>
    <mergeCell ref="B26:E26"/>
    <mergeCell ref="B27:E27"/>
    <mergeCell ref="B28:E28"/>
    <mergeCell ref="B29:E29"/>
    <mergeCell ref="L38:O38"/>
    <mergeCell ref="L34:O34"/>
    <mergeCell ref="D35:E35"/>
    <mergeCell ref="L35:O35"/>
    <mergeCell ref="D36:E36"/>
    <mergeCell ref="L36:O36"/>
    <mergeCell ref="L37:O37"/>
  </mergeCells>
  <printOptions/>
  <pageMargins left="0.7086614173228347" right="0.51" top="0.49" bottom="0.7480314960629921" header="0.31496062992125984" footer="0.31496062992125984"/>
  <pageSetup fitToHeight="1" fitToWidth="1" horizontalDpi="600" verticalDpi="600" orientation="landscape" paperSize="9" scale="94" r:id="rId6"/>
  <legacyDrawing r:id="rId5"/>
  <oleObjects>
    <oleObject progId="MSWordArt.2" shapeId="1173285" r:id="rId1"/>
    <oleObject progId="MSWordArt.2" shapeId="1173286" r:id="rId2"/>
    <oleObject progId="MSWordArt.2" shapeId="1173287" r:id="rId3"/>
    <oleObject progId="MSWordArt.2" shapeId="117328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3"/>
  <sheetViews>
    <sheetView zoomScale="85" zoomScaleNormal="85" zoomScalePageLayoutView="0" workbookViewId="0" topLeftCell="A10">
      <selection activeCell="P8" sqref="P8"/>
    </sheetView>
  </sheetViews>
  <sheetFormatPr defaultColWidth="9.140625" defaultRowHeight="15"/>
  <cols>
    <col min="1" max="1" width="6.57421875" style="0" customWidth="1"/>
    <col min="2" max="2" width="10.7109375" style="0" customWidth="1"/>
    <col min="3" max="3" width="27.140625" style="0" bestFit="1" customWidth="1"/>
    <col min="4" max="4" width="16.28125" style="0" customWidth="1"/>
    <col min="5" max="5" width="7.00390625" style="0" customWidth="1"/>
    <col min="6" max="6" width="8.8515625" style="0" customWidth="1"/>
    <col min="7" max="7" width="9.8515625" style="0" customWidth="1"/>
    <col min="9" max="9" width="12.421875" style="0" customWidth="1"/>
    <col min="10" max="10" width="12.00390625" style="0" customWidth="1"/>
    <col min="13" max="13" width="10.00390625" style="0" customWidth="1"/>
    <col min="15" max="15" width="20.140625" style="0" bestFit="1" customWidth="1"/>
    <col min="16" max="16" width="18.00390625" style="0" bestFit="1" customWidth="1"/>
    <col min="18" max="18" width="11.8515625" style="0" customWidth="1"/>
    <col min="19" max="19" width="11.421875" style="0" bestFit="1" customWidth="1"/>
    <col min="20" max="20" width="34.7109375" style="0" bestFit="1" customWidth="1"/>
    <col min="21" max="23" width="11.8515625" style="0" customWidth="1"/>
  </cols>
  <sheetData>
    <row r="1" spans="2:3" ht="15">
      <c r="B1" t="s">
        <v>41</v>
      </c>
      <c r="C1" t="s">
        <v>214</v>
      </c>
    </row>
    <row r="2" spans="2:7" ht="28.5" customHeight="1" thickBot="1">
      <c r="B2" t="s">
        <v>9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2:9" ht="28.5" customHeight="1" thickBot="1">
      <c r="B3">
        <v>1</v>
      </c>
      <c r="C3" s="337" t="s">
        <v>61</v>
      </c>
      <c r="D3" s="299">
        <v>2004</v>
      </c>
      <c r="E3" s="299">
        <v>51</v>
      </c>
      <c r="F3" s="301" t="s">
        <v>1</v>
      </c>
      <c r="G3" s="304" t="s">
        <v>6</v>
      </c>
      <c r="I3" s="254"/>
    </row>
    <row r="4" spans="2:9" ht="28.5" customHeight="1" thickBot="1">
      <c r="B4">
        <v>2</v>
      </c>
      <c r="C4" s="337" t="s">
        <v>178</v>
      </c>
      <c r="D4" s="299">
        <v>2004</v>
      </c>
      <c r="E4" s="299">
        <v>55</v>
      </c>
      <c r="F4" s="301" t="s">
        <v>1</v>
      </c>
      <c r="G4" s="304" t="s">
        <v>6</v>
      </c>
      <c r="I4" s="26" t="s">
        <v>50</v>
      </c>
    </row>
    <row r="5" spans="2:9" ht="28.5" customHeight="1" thickBot="1">
      <c r="B5">
        <v>3</v>
      </c>
      <c r="C5" s="337" t="s">
        <v>242</v>
      </c>
      <c r="D5" s="299">
        <v>2004</v>
      </c>
      <c r="E5" s="299">
        <v>55</v>
      </c>
      <c r="F5" s="301" t="s">
        <v>240</v>
      </c>
      <c r="G5" s="304" t="s">
        <v>241</v>
      </c>
      <c r="I5" s="26" t="s">
        <v>49</v>
      </c>
    </row>
    <row r="6" spans="2:9" ht="28.5" customHeight="1" thickBot="1">
      <c r="B6">
        <v>4</v>
      </c>
      <c r="C6" s="337"/>
      <c r="D6" s="299"/>
      <c r="E6" s="299"/>
      <c r="F6" s="301"/>
      <c r="I6" s="26" t="s">
        <v>48</v>
      </c>
    </row>
    <row r="7" spans="2:6" ht="28.5" customHeight="1">
      <c r="B7" s="182"/>
      <c r="C7" s="183"/>
      <c r="D7" s="184"/>
      <c r="E7" s="183"/>
      <c r="F7" s="183"/>
    </row>
    <row r="8" spans="7:11" ht="20.25" customHeight="1">
      <c r="G8" s="3" t="s">
        <v>0</v>
      </c>
      <c r="H8" s="4"/>
      <c r="I8" s="4"/>
      <c r="J8" s="4"/>
      <c r="K8" s="4"/>
    </row>
    <row r="9" spans="4:9" ht="18">
      <c r="D9" s="291" t="str">
        <f>турнир!C1</f>
        <v>Открытое Первенство Вологодской области по джиу-джитсу 27-28.01.2018
</v>
      </c>
      <c r="E9" s="6"/>
      <c r="F9" s="3"/>
      <c r="G9" s="3"/>
      <c r="H9" s="3"/>
      <c r="I9" s="3"/>
    </row>
    <row r="10" spans="6:9" ht="18">
      <c r="F10" s="7" t="str">
        <f>C1</f>
        <v>               2004-2006 г.р. До 55 кг. Не-ваза</v>
      </c>
      <c r="G10" s="8"/>
      <c r="H10" s="7"/>
      <c r="I10" s="7"/>
    </row>
    <row r="11" spans="12:17" ht="15.75">
      <c r="L11" s="9"/>
      <c r="M11" s="10"/>
      <c r="N11" s="10"/>
      <c r="O11" s="11"/>
      <c r="P11" s="12"/>
      <c r="Q11" s="13"/>
    </row>
    <row r="12" spans="7:25" ht="15.75">
      <c r="G12" s="14"/>
      <c r="L12" s="15"/>
      <c r="M12" s="16"/>
      <c r="N12" s="16"/>
      <c r="O12" s="15"/>
      <c r="P12" s="15"/>
      <c r="Q12" s="15"/>
      <c r="U12" s="252"/>
      <c r="V12" s="252"/>
      <c r="W12" s="252"/>
      <c r="X12" s="252"/>
      <c r="Y12" s="17"/>
    </row>
    <row r="13" spans="2:28" ht="15.75" thickBot="1">
      <c r="B13" s="17"/>
      <c r="C13" s="17"/>
      <c r="M13" s="17"/>
      <c r="N13" s="17"/>
      <c r="P13" s="17"/>
      <c r="Q13" s="17"/>
      <c r="R13" s="17"/>
      <c r="S13" s="17"/>
      <c r="T13" s="17"/>
      <c r="U13" s="17"/>
      <c r="X13" s="252"/>
      <c r="Y13" s="252"/>
      <c r="Z13" s="252"/>
      <c r="AA13" s="252"/>
      <c r="AB13" s="17"/>
    </row>
    <row r="14" spans="2:28" ht="15.75" thickTop="1">
      <c r="B14" s="18" t="s">
        <v>9</v>
      </c>
      <c r="C14" s="19" t="s">
        <v>10</v>
      </c>
      <c r="D14" s="19" t="s">
        <v>11</v>
      </c>
      <c r="E14" s="19">
        <v>1</v>
      </c>
      <c r="F14" s="19">
        <v>2</v>
      </c>
      <c r="G14" s="19">
        <v>3</v>
      </c>
      <c r="H14" s="19">
        <v>4</v>
      </c>
      <c r="I14" s="19" t="s">
        <v>12</v>
      </c>
      <c r="J14" s="19" t="s">
        <v>13</v>
      </c>
      <c r="K14" s="20" t="s">
        <v>14</v>
      </c>
      <c r="P14" s="17"/>
      <c r="Q14" s="17"/>
      <c r="R14" s="17"/>
      <c r="S14" s="17"/>
      <c r="T14" s="17"/>
      <c r="U14" s="17"/>
      <c r="X14" s="252"/>
      <c r="Y14" s="252"/>
      <c r="Z14" s="252"/>
      <c r="AA14" s="252"/>
      <c r="AB14" s="17"/>
    </row>
    <row r="15" spans="2:28" ht="15.75">
      <c r="B15" s="21">
        <v>1</v>
      </c>
      <c r="C15" s="22" t="str">
        <f>C3</f>
        <v>Ковалев Илья</v>
      </c>
      <c r="D15" s="23" t="s">
        <v>1</v>
      </c>
      <c r="E15" s="24"/>
      <c r="F15" s="25"/>
      <c r="G15" s="25"/>
      <c r="H15" s="25"/>
      <c r="I15" s="25"/>
      <c r="J15" s="25"/>
      <c r="K15" s="26"/>
      <c r="M15" s="290"/>
      <c r="P15" s="17"/>
      <c r="Q15" s="17"/>
      <c r="R15" s="17"/>
      <c r="S15" s="17"/>
      <c r="T15" s="17"/>
      <c r="U15" s="17"/>
      <c r="X15" s="252"/>
      <c r="Y15" s="252"/>
      <c r="Z15" s="252"/>
      <c r="AA15" s="252"/>
      <c r="AB15" s="17"/>
    </row>
    <row r="16" spans="2:23" ht="15.75">
      <c r="B16" s="21">
        <v>2</v>
      </c>
      <c r="C16" s="22" t="str">
        <f>C4</f>
        <v>Агафонов Максим</v>
      </c>
      <c r="D16" s="23" t="str">
        <f>F4</f>
        <v>Вологда</v>
      </c>
      <c r="E16" s="25"/>
      <c r="F16" s="24"/>
      <c r="G16" s="25"/>
      <c r="H16" s="25"/>
      <c r="I16" s="25"/>
      <c r="J16" s="25"/>
      <c r="K16" s="26"/>
      <c r="P16" s="27"/>
      <c r="Q16" s="27"/>
      <c r="R16" s="27"/>
      <c r="S16" s="252"/>
      <c r="T16" s="252"/>
      <c r="U16" s="252"/>
      <c r="V16" s="252"/>
      <c r="W16" s="252"/>
    </row>
    <row r="17" spans="2:27" ht="15.75">
      <c r="B17" s="21">
        <v>3</v>
      </c>
      <c r="C17" s="22" t="str">
        <f>C5</f>
        <v>Смирнов Никита</v>
      </c>
      <c r="D17" s="446" t="str">
        <f>F5</f>
        <v>Вологда, БК "Армада"</v>
      </c>
      <c r="E17" s="25"/>
      <c r="F17" s="25"/>
      <c r="G17" s="24"/>
      <c r="H17" s="25"/>
      <c r="I17" s="25"/>
      <c r="J17" s="25"/>
      <c r="K17" s="26"/>
      <c r="P17" s="17"/>
      <c r="Q17" s="17"/>
      <c r="R17" s="17"/>
      <c r="S17" s="17"/>
      <c r="T17" s="17"/>
      <c r="U17" s="17"/>
      <c r="V17" s="17"/>
      <c r="W17" s="17"/>
      <c r="X17" s="252"/>
      <c r="Y17" s="252"/>
      <c r="Z17" s="252"/>
      <c r="AA17" s="252"/>
    </row>
    <row r="18" spans="2:11" ht="16.5" thickBot="1">
      <c r="B18" s="28">
        <v>4</v>
      </c>
      <c r="C18" s="22">
        <f>C6</f>
        <v>0</v>
      </c>
      <c r="D18" s="23">
        <f>F6</f>
        <v>0</v>
      </c>
      <c r="E18" s="29"/>
      <c r="F18" s="29"/>
      <c r="G18" s="29"/>
      <c r="H18" s="30"/>
      <c r="I18" s="29"/>
      <c r="J18" s="29"/>
      <c r="K18" s="31"/>
    </row>
    <row r="19" spans="2:27" ht="15.75" thickTop="1">
      <c r="B19" s="17"/>
      <c r="C19" s="17"/>
      <c r="E19" s="252"/>
      <c r="F19" s="252"/>
      <c r="G19" s="252"/>
      <c r="H19" s="32"/>
      <c r="I19" s="32"/>
      <c r="J19" s="32"/>
      <c r="K19" s="252"/>
      <c r="L19" s="17"/>
      <c r="M19" s="17"/>
      <c r="N19" s="17"/>
      <c r="X19" s="252"/>
      <c r="Y19" s="252"/>
      <c r="Z19" s="252"/>
      <c r="AA19" s="252"/>
    </row>
    <row r="20" spans="2:23" ht="15.75" thickBot="1">
      <c r="B20" s="293" t="str">
        <f>CONCATENATE(B15," ",C15)</f>
        <v>1 Ковалев Илья</v>
      </c>
      <c r="C20" s="294"/>
      <c r="D20" s="294"/>
      <c r="E20" s="17"/>
      <c r="F20" s="17"/>
      <c r="G20" s="17"/>
      <c r="I20" s="17"/>
      <c r="J20" s="17"/>
      <c r="K20" s="294"/>
      <c r="L20" s="294" t="str">
        <f>CONCATENATE(B18," ",C18)</f>
        <v>4 0</v>
      </c>
      <c r="M20" s="294"/>
      <c r="S20" s="252"/>
      <c r="T20" s="252"/>
      <c r="U20" s="252"/>
      <c r="V20" s="252"/>
      <c r="W20" s="252"/>
    </row>
    <row r="21" spans="3:27" ht="15.75" thickTop="1">
      <c r="C21" s="17"/>
      <c r="D21" s="33"/>
      <c r="E21" s="34"/>
      <c r="F21" s="17"/>
      <c r="G21" s="17"/>
      <c r="H21" s="17"/>
      <c r="I21" s="34"/>
      <c r="J21" s="17"/>
      <c r="K21" s="35"/>
      <c r="M21" s="17"/>
      <c r="S21" s="17"/>
      <c r="T21" s="17"/>
      <c r="U21" s="17"/>
      <c r="V21" s="17"/>
      <c r="W21" s="17"/>
      <c r="X21" s="252"/>
      <c r="Y21" s="252"/>
      <c r="Z21" s="252"/>
      <c r="AA21" s="252"/>
    </row>
    <row r="22" spans="2:11" ht="15.75" thickBot="1">
      <c r="B22" s="17"/>
      <c r="C22" s="17"/>
      <c r="D22" s="36"/>
      <c r="E22" s="441"/>
      <c r="F22" s="442"/>
      <c r="G22" s="17"/>
      <c r="H22" s="17"/>
      <c r="I22" s="443"/>
      <c r="J22" s="444"/>
      <c r="K22" s="37"/>
    </row>
    <row r="23" spans="2:27" ht="15.75" thickTop="1">
      <c r="B23" s="17"/>
      <c r="C23" s="17"/>
      <c r="D23" s="36"/>
      <c r="F23" s="38"/>
      <c r="G23" s="17"/>
      <c r="H23" s="17"/>
      <c r="I23" s="252"/>
      <c r="J23" s="39"/>
      <c r="K23" s="37"/>
      <c r="X23" s="252"/>
      <c r="Y23" s="252"/>
      <c r="Z23" s="252"/>
      <c r="AA23" s="252"/>
    </row>
    <row r="24" spans="2:23" ht="15.75" thickBot="1">
      <c r="B24" s="293" t="str">
        <f>CONCATENATE(B16," ",C16)</f>
        <v>2 Агафонов Максим</v>
      </c>
      <c r="C24" s="294"/>
      <c r="D24" s="295"/>
      <c r="F24" s="40" t="s">
        <v>15</v>
      </c>
      <c r="G24" s="17">
        <f>IF(K15&lt;&gt;"",IF(K15="I",CONCATENATE("1. ",C15,"(",D15,")"),IF(K16="I",CONCATENATE("1. ",C16,"(",D16,")"),IF(K17="I",CONCATENATE("1. ",C17,"(",D17,")"),CONCATENATE("1. ",C18,"(",D18,")")))),"")</f>
      </c>
      <c r="H24" s="17"/>
      <c r="I24" s="252"/>
      <c r="J24" s="41"/>
      <c r="K24" s="294"/>
      <c r="L24" s="294" t="str">
        <f>CONCATENATE(B17," ",C17)</f>
        <v>3 Смирнов Никита</v>
      </c>
      <c r="M24" s="293"/>
      <c r="W24" s="252"/>
    </row>
    <row r="25" spans="2:27" ht="15.75" thickTop="1">
      <c r="B25" s="17"/>
      <c r="C25" s="17"/>
      <c r="F25" s="17"/>
      <c r="G25" s="17">
        <f>IF(K16&lt;&gt;"",IF(K15="II",CONCATENATE("2. ",C15,"(",D15,")"),IF(K16="II",CONCATENATE("2. ",C16,"(",D16,")"),IF(K17="II",CONCATENATE("2. ",C17,"(",D17,")"),CONCATENATE("2. ",C18,"(",D18,")")))),"")</f>
      </c>
      <c r="H25" s="34"/>
      <c r="I25" s="252"/>
      <c r="J25" s="252"/>
      <c r="W25" s="17"/>
      <c r="X25" s="252"/>
      <c r="Y25" s="252"/>
      <c r="Z25" s="252"/>
      <c r="AA25" s="252"/>
    </row>
    <row r="26" spans="2:23" ht="16.5" thickBot="1">
      <c r="B26" s="293" t="str">
        <f>CONCATENATE(B15," ",C15)</f>
        <v>1 Ковалев Илья</v>
      </c>
      <c r="C26" s="42"/>
      <c r="D26" s="43"/>
      <c r="F26" s="17"/>
      <c r="G26" s="17"/>
      <c r="H26" s="17"/>
      <c r="I26" s="252"/>
      <c r="J26" s="252"/>
      <c r="L26" s="294" t="str">
        <f>CONCATENATE(B16," ",C16)</f>
        <v>2 Агафонов Максим</v>
      </c>
      <c r="M26" s="294"/>
      <c r="W26" s="252"/>
    </row>
    <row r="27" spans="2:27" ht="15.75" thickTop="1">
      <c r="B27" s="17"/>
      <c r="C27" s="17"/>
      <c r="D27" s="33"/>
      <c r="E27" s="44"/>
      <c r="F27" s="17"/>
      <c r="G27" s="17"/>
      <c r="I27" s="45"/>
      <c r="J27" s="252"/>
      <c r="K27" s="35"/>
      <c r="M27" s="17"/>
      <c r="Q27" s="17"/>
      <c r="R27" s="17"/>
      <c r="U27" s="17"/>
      <c r="W27" s="17"/>
      <c r="X27" s="252"/>
      <c r="Y27" s="252"/>
      <c r="Z27" s="252"/>
      <c r="AA27" s="252"/>
    </row>
    <row r="28" spans="2:11" ht="15.75" thickBot="1">
      <c r="B28" s="17"/>
      <c r="C28" s="17"/>
      <c r="D28" s="36"/>
      <c r="E28" s="445"/>
      <c r="F28" s="443"/>
      <c r="G28" s="17"/>
      <c r="I28" s="443"/>
      <c r="J28" s="444"/>
      <c r="K28" s="37"/>
    </row>
    <row r="29" spans="2:27" ht="15.75" thickTop="1">
      <c r="B29" s="17"/>
      <c r="C29" s="17"/>
      <c r="D29" s="36"/>
      <c r="E29" s="38"/>
      <c r="F29" s="38"/>
      <c r="G29" s="17"/>
      <c r="I29" s="17"/>
      <c r="J29" s="33"/>
      <c r="K29" s="37"/>
      <c r="X29" s="252"/>
      <c r="Y29" s="252"/>
      <c r="Z29" s="252"/>
      <c r="AA29" s="252"/>
    </row>
    <row r="30" spans="2:23" ht="15.75" thickBot="1">
      <c r="B30" s="293" t="str">
        <f>CONCATENATE(B17," ",C17)</f>
        <v>3 Смирнов Никита</v>
      </c>
      <c r="C30" s="294"/>
      <c r="D30" s="295"/>
      <c r="E30" s="17"/>
      <c r="F30" s="17"/>
      <c r="G30" s="17"/>
      <c r="I30" s="17"/>
      <c r="J30" s="17"/>
      <c r="K30" s="292"/>
      <c r="L30" s="294" t="str">
        <f>CONCATENATE(B18," ",C18)</f>
        <v>4 0</v>
      </c>
      <c r="M30" s="293"/>
      <c r="S30" s="252"/>
      <c r="T30" s="252"/>
      <c r="U30" s="252"/>
      <c r="V30" s="252"/>
      <c r="W30" s="252"/>
    </row>
    <row r="31" spans="2:27" ht="15.75" thickTop="1">
      <c r="B31" s="17"/>
      <c r="C31" s="17"/>
      <c r="E31" s="17"/>
      <c r="F31" s="17"/>
      <c r="G31" s="34"/>
      <c r="I31" s="17"/>
      <c r="J31" s="17"/>
      <c r="S31" s="17"/>
      <c r="T31" s="17"/>
      <c r="U31" s="17"/>
      <c r="V31" s="17"/>
      <c r="W31" s="17"/>
      <c r="X31" s="252"/>
      <c r="Y31" s="252"/>
      <c r="Z31" s="252"/>
      <c r="AA31" s="252"/>
    </row>
    <row r="32" spans="2:27" ht="15.75" thickBot="1">
      <c r="B32" s="293" t="str">
        <f>CONCATENATE(B15," ",C15)</f>
        <v>1 Ковалев Илья</v>
      </c>
      <c r="C32" s="294"/>
      <c r="D32" s="294"/>
      <c r="E32" s="17"/>
      <c r="F32" s="17"/>
      <c r="G32" s="17"/>
      <c r="I32" s="17"/>
      <c r="J32" s="17"/>
      <c r="K32" s="294"/>
      <c r="L32" s="294" t="str">
        <f>CONCATENATE(B17," ",C17)</f>
        <v>3 Смирнов Никита</v>
      </c>
      <c r="M32" s="294"/>
      <c r="S32" s="252"/>
      <c r="T32" s="252"/>
      <c r="U32" s="252"/>
      <c r="V32" s="252"/>
      <c r="W32" s="252"/>
      <c r="AA32" s="17"/>
    </row>
    <row r="33" spans="2:27" ht="15.75" thickTop="1">
      <c r="B33" s="17"/>
      <c r="C33" s="17"/>
      <c r="D33" s="33"/>
      <c r="E33" s="34"/>
      <c r="F33" s="17"/>
      <c r="G33" s="17"/>
      <c r="I33" s="34"/>
      <c r="K33" s="35"/>
      <c r="M33" s="17"/>
      <c r="S33" s="17"/>
      <c r="T33" s="17"/>
      <c r="U33" s="17"/>
      <c r="V33" s="17"/>
      <c r="W33" s="17"/>
      <c r="X33" s="252"/>
      <c r="Y33" s="252"/>
      <c r="Z33" s="252"/>
      <c r="AA33" s="252"/>
    </row>
    <row r="34" spans="2:11" ht="15.75" thickBot="1">
      <c r="B34" s="17"/>
      <c r="C34" s="17"/>
      <c r="D34" s="36"/>
      <c r="E34" s="445"/>
      <c r="F34" s="443"/>
      <c r="G34" s="17"/>
      <c r="I34" s="443"/>
      <c r="J34" s="444"/>
      <c r="K34" s="37"/>
    </row>
    <row r="35" spans="2:27" ht="15.75" thickTop="1">
      <c r="B35" s="17"/>
      <c r="C35" s="17"/>
      <c r="D35" s="36"/>
      <c r="F35" s="17"/>
      <c r="I35" s="17"/>
      <c r="J35" s="33"/>
      <c r="K35" s="37"/>
      <c r="X35" s="252"/>
      <c r="Y35" s="252"/>
      <c r="Z35" s="252"/>
      <c r="AA35" s="252"/>
    </row>
    <row r="36" spans="2:27" ht="15.75" thickBot="1">
      <c r="B36" s="293" t="str">
        <f>CONCATENATE(B18," ",C18)</f>
        <v>4 0</v>
      </c>
      <c r="C36" s="294"/>
      <c r="D36" s="295"/>
      <c r="G36" s="17"/>
      <c r="H36" s="46"/>
      <c r="I36" s="17"/>
      <c r="J36" s="17"/>
      <c r="K36" s="292"/>
      <c r="L36" s="294" t="str">
        <f>CONCATENATE(B16," ",C16)</f>
        <v>2 Агафонов Максим</v>
      </c>
      <c r="M36" s="294"/>
      <c r="S36" s="252"/>
      <c r="T36" s="252"/>
      <c r="U36" s="252"/>
      <c r="V36" s="252"/>
      <c r="W36" s="252"/>
      <c r="X36" s="17"/>
      <c r="Y36" s="17"/>
      <c r="Z36" s="17"/>
      <c r="AA36" s="17"/>
    </row>
    <row r="37" spans="2:27" ht="15.75" thickTop="1">
      <c r="B37" s="17"/>
      <c r="C37" s="17"/>
      <c r="H37" s="46"/>
      <c r="S37" s="17"/>
      <c r="T37" s="17"/>
      <c r="U37" s="17"/>
      <c r="V37" s="17"/>
      <c r="W37" s="17"/>
      <c r="X37" s="252"/>
      <c r="Y37" s="252"/>
      <c r="Z37" s="252"/>
      <c r="AA37" s="252"/>
    </row>
    <row r="38" spans="2:27" ht="15">
      <c r="B38" s="17"/>
      <c r="C38" s="185" t="s">
        <v>5</v>
      </c>
      <c r="F38" t="str">
        <f>'[1]турнир'!C3</f>
        <v>Вольхин Н.А.</v>
      </c>
      <c r="H38" s="17"/>
      <c r="I38" s="181" t="s">
        <v>8</v>
      </c>
      <c r="K38" t="str">
        <f>'[1]турнир'!C4</f>
        <v>Тайсемизов М.В.</v>
      </c>
      <c r="R38" s="17"/>
      <c r="S38" s="17"/>
      <c r="T38" s="17"/>
      <c r="U38" s="17"/>
      <c r="V38" s="17"/>
      <c r="W38" s="17"/>
      <c r="X38" s="252"/>
      <c r="Y38" s="252"/>
      <c r="Z38" s="252"/>
      <c r="AA38" s="252"/>
    </row>
    <row r="39" spans="2:27" ht="15.75">
      <c r="B39" s="17"/>
      <c r="C39" s="17"/>
      <c r="H39" s="46"/>
      <c r="J39" s="47"/>
      <c r="K39" s="43"/>
      <c r="R39" s="17"/>
      <c r="S39" s="17"/>
      <c r="T39" s="17"/>
      <c r="U39" s="17"/>
      <c r="V39" s="17"/>
      <c r="W39" s="17"/>
      <c r="X39" s="252"/>
      <c r="Y39" s="252"/>
      <c r="Z39" s="252"/>
      <c r="AA39" s="252"/>
    </row>
    <row r="51" spans="2:11" ht="15">
      <c r="B51" s="17"/>
      <c r="C51" s="17"/>
      <c r="K51" s="17"/>
    </row>
    <row r="52" spans="2:3" ht="15">
      <c r="B52" s="17"/>
      <c r="C52" s="17"/>
    </row>
    <row r="53" ht="15">
      <c r="H53" s="17"/>
    </row>
    <row r="57" ht="15">
      <c r="G57" s="17"/>
    </row>
    <row r="58" ht="15">
      <c r="G58" s="17"/>
    </row>
    <row r="63" ht="15">
      <c r="G63" s="17"/>
    </row>
  </sheetData>
  <sheetProtection/>
  <mergeCells count="6">
    <mergeCell ref="E22:F22"/>
    <mergeCell ref="I22:J22"/>
    <mergeCell ref="E28:F28"/>
    <mergeCell ref="I28:J28"/>
    <mergeCell ref="E34:F34"/>
    <mergeCell ref="I34:J34"/>
  </mergeCells>
  <printOptions/>
  <pageMargins left="0.7086614173228347" right="0.51" top="0.49" bottom="0.7480314960629921" header="0.31496062992125984" footer="0.31496062992125984"/>
  <pageSetup fitToHeight="1" fitToWidth="1" horizontalDpi="600" verticalDpi="600" orientation="landscape" paperSize="9" scale="9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2017-12-13T08:29:11Z</cp:lastPrinted>
  <dcterms:created xsi:type="dcterms:W3CDTF">2015-02-06T19:57:39Z</dcterms:created>
  <dcterms:modified xsi:type="dcterms:W3CDTF">2018-01-26T17:21:19Z</dcterms:modified>
  <cp:category/>
  <cp:version/>
  <cp:contentType/>
  <cp:contentStatus/>
</cp:coreProperties>
</file>